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724" lockStructure="1"/>
  <bookViews>
    <workbookView xWindow="-10068" yWindow="1152" windowWidth="28020" windowHeight="13176" firstSheet="1" activeTab="2"/>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expenses'!$A$1:$E$21</definedName>
    <definedName name="_xlnm.Print_Area" localSheetId="5">'Gifts and benefits'!$A$1:$F$26</definedName>
    <definedName name="_xlnm.Print_Area" localSheetId="0">'Guidance for agencies'!$A$1:$A$58</definedName>
    <definedName name="_xlnm.Print_Area" localSheetId="3">Hospitality!$A$1:$E$22</definedName>
    <definedName name="_xlnm.Print_Area" localSheetId="1">'Summary and sign-off'!$A$1:$F$23</definedName>
    <definedName name="_xlnm.Print_Area" localSheetId="2">Travel!$A$1:$E$75</definedName>
  </definedNames>
  <calcPr calcId="145621"/>
</workbook>
</file>

<file path=xl/calcChain.xml><?xml version="1.0" encoding="utf-8"?>
<calcChain xmlns="http://schemas.openxmlformats.org/spreadsheetml/2006/main">
  <c r="D15" i="4" l="1"/>
  <c r="C15" i="3"/>
  <c r="C15" i="2"/>
  <c r="C56" i="1"/>
  <c r="C64" i="1"/>
  <c r="C17" i="1"/>
  <c r="B6" i="13" l="1"/>
  <c r="E60" i="13"/>
  <c r="C60" i="13"/>
  <c r="C17" i="4"/>
  <c r="C16" i="4"/>
  <c r="B60" i="13" l="1"/>
  <c r="B59" i="13"/>
  <c r="D59" i="13"/>
  <c r="B58" i="13"/>
  <c r="D58" i="13"/>
  <c r="D57" i="13"/>
  <c r="B57" i="13"/>
  <c r="D56" i="13"/>
  <c r="B56" i="13"/>
  <c r="D55" i="13"/>
  <c r="B55" i="13"/>
  <c r="B2" i="4"/>
  <c r="B3" i="4"/>
  <c r="B2" i="3"/>
  <c r="B3" i="3"/>
  <c r="B2" i="2"/>
  <c r="B3" i="2"/>
  <c r="B2" i="1"/>
  <c r="B3" i="1"/>
  <c r="F58" i="13" l="1"/>
  <c r="D15" i="2" s="1"/>
  <c r="F60" i="13"/>
  <c r="E15" i="4" s="1"/>
  <c r="F59" i="13"/>
  <c r="D15" i="3" s="1"/>
  <c r="F57" i="13"/>
  <c r="D64" i="1" s="1"/>
  <c r="F56" i="13"/>
  <c r="D56" i="1" s="1"/>
  <c r="F55" i="13"/>
  <c r="D17" i="1" s="1"/>
  <c r="C13" i="13"/>
  <c r="C12" i="13"/>
  <c r="C11" i="13"/>
  <c r="C16" i="13" l="1"/>
  <c r="C17" i="13"/>
  <c r="B5" i="4" l="1"/>
  <c r="B4" i="4"/>
  <c r="B5" i="3"/>
  <c r="B4" i="3"/>
  <c r="B5" i="2"/>
  <c r="B4" i="2"/>
  <c r="B5" i="1"/>
  <c r="B4" i="1"/>
  <c r="C15" i="13" l="1"/>
  <c r="F12" i="13" l="1"/>
  <c r="C15" i="4"/>
  <c r="F11" i="13" s="1"/>
  <c r="F13" i="13" l="1"/>
  <c r="B64" i="1"/>
  <c r="B17" i="13" s="1"/>
  <c r="B56" i="1"/>
  <c r="B16" i="13" s="1"/>
  <c r="B17" i="1"/>
  <c r="B15" i="13" s="1"/>
  <c r="B15" i="3" l="1"/>
  <c r="B13" i="13" s="1"/>
  <c r="B15" i="2"/>
  <c r="B12" i="13" s="1"/>
  <c r="B11" i="13" l="1"/>
  <c r="B66"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20" authorId="0">
      <text>
        <r>
          <rPr>
            <sz val="9"/>
            <color indexed="81"/>
            <rFont val="Tahoma"/>
            <family val="2"/>
          </rPr>
          <t xml:space="preserve">
Insert additional rows as needed:
- 'right click' on a row number (left of screen)
- select 'Insert' (this will insert a row above it)
</t>
        </r>
      </text>
    </comment>
    <comment ref="A59"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<sst xmlns="http://schemas.openxmlformats.org/spreadsheetml/2006/main" count="351" uniqueCount="201">
  <si>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</si>
  <si>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</si>
  <si>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</si>
  <si>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</si>
  <si>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</si>
  <si>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</si>
  <si>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</si>
  <si>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</si>
  <si>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</si>
  <si>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</si>
  <si>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</si>
  <si>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</si>
  <si>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</si>
  <si>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</si>
  <si>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</si>
  <si>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</si>
  <si>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</si>
  <si>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</si>
  <si>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</si>
  <si>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</si>
  <si>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</si>
  <si>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</si>
  <si>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</si>
  <si>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</si>
  <si>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</si>
  <si>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</si>
  <si>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</si>
  <si>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</si>
  <si>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</si>
  <si>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</si>
  <si>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</si>
  <si>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</si>
  <si>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</si>
  <si>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</si>
  <si>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</si>
  <si>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</si>
  <si>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</si>
  <si>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</si>
  <si>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</si>
  <si>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</si>
  <si>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</si>
  <si>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</si>
  <si>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</si>
  <si>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</si>
  <si>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</si>
  <si>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</si>
  <si>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</si>
  <si>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</si>
  <si>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</si>
  <si>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</si>
  <si>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</si>
  <si>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</si>
  <si>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</si>
  <si>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</si>
  <si>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</si>
  <si>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</si>
  <si>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</si>
  <si>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</si>
  <si>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</si>
  <si>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</si>
  <si>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</si>
  <si>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</si>
  <si>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</si>
  <si>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</si>
  <si>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</si>
  <si>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</si>
  <si>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</si>
  <si>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</si>
  <si>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</si>
  <si>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</si>
  <si>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</si>
  <si>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</si>
  <si>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</si>
  <si>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</si>
  <si>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</si>
  <si>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</si>
  <si>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</si>
  <si>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</si>
  <si>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</si>
  <si>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</si>
  <si>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</si>
  <si>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</si>
  <si>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</si>
  <si>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</si>
  <si>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</si>
  <si>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</si>
  <si>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</si>
  <si>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</si>
  <si>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</si>
  <si>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</si>
  <si>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</si>
  <si>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</si>
  <si>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</si>
  <si>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</si>
  <si>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</si>
  <si>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</si>
  <si>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</si>
  <si>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</si>
  <si>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</si>
  <si>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</si>
  <si>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</si>
  <si>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</si>
  <si>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</si>
  <si>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</si>
  <si>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</si>
  <si>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</si>
  <si>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</si>
  <si>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</si>
  <si>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</si>
  <si>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</si>
  <si>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</si>
  <si>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</si>
  <si>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</si>
  <si>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</si>
  <si>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</si>
  <si>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</si>
  <si>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</si>
  <si>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</si>
  <si>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</si>
  <si>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</si>
  <si>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</si>
  <si>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</si>
  <si>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</si>
  <si>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</si>
  <si>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</si>
  <si>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</si>
  <si>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</si>
  <si>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</si>
  <si>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</si>
  <si>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</si>
  <si>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</si>
  <si>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</si>
  <si>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</si>
  <si>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</si>
  <si>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</si>
  <si>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</si>
  <si>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</si>
  <si>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</si>
  <si>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</si>
  <si>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</si>
  <si>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</si>
  <si>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</si>
  <si>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</si>
  <si>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</si>
  <si>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</si>
  <si>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</si>
  <si>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</si>
  <si>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</si>
  <si>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</si>
  <si>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</si>
  <si>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</si>
  <si>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</si>
  <si>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</si>
  <si>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</si>
  <si>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</si>
  <si>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</si>
  <si>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</si>
  <si>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</si>
  <si>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</si>
  <si>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</si>
  <si>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</si>
  <si>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</si>
  <si>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</si>
  <si>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</si>
  <si>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</si>
  <si>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</si>
  <si>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</si>
  <si>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</si>
  <si>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</si>
  <si>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Bay of Plenty District Health Board</t>
  </si>
  <si>
    <t>Helen Mason</t>
  </si>
  <si>
    <t>Learning Set - Professional development</t>
  </si>
  <si>
    <t>18-21/09/2019</t>
  </si>
  <si>
    <t>Flights</t>
  </si>
  <si>
    <t>Sydney</t>
  </si>
  <si>
    <t>Accommodation</t>
  </si>
  <si>
    <t>18-19/07/2019</t>
  </si>
  <si>
    <t>Whakatane meetings</t>
  </si>
  <si>
    <t>Accomodation</t>
  </si>
  <si>
    <t>Whakatane</t>
  </si>
  <si>
    <t xml:space="preserve">Whakatane meetings </t>
  </si>
  <si>
    <t>1-2/08/2019</t>
  </si>
  <si>
    <t>Midland Meetings and Wananga</t>
  </si>
  <si>
    <t>Hamilton</t>
  </si>
  <si>
    <t>7-8/08/2019</t>
  </si>
  <si>
    <t>National CEO Meetings</t>
  </si>
  <si>
    <t>Wellington</t>
  </si>
  <si>
    <t>Taxis</t>
  </si>
  <si>
    <t>Airport Parking</t>
  </si>
  <si>
    <t>Tauranga</t>
  </si>
  <si>
    <t>Meal</t>
  </si>
  <si>
    <t>WSG / HSRA Meetings</t>
  </si>
  <si>
    <t>22-23/08.2019</t>
  </si>
  <si>
    <t>Midland CEO meetings</t>
  </si>
  <si>
    <t>Parking</t>
  </si>
  <si>
    <t>6-11/11/2019</t>
  </si>
  <si>
    <t>31/10-1/11/2019</t>
  </si>
  <si>
    <t>David Bennett Coaching</t>
  </si>
  <si>
    <t>Professional Development</t>
  </si>
  <si>
    <t>Nil.</t>
  </si>
  <si>
    <t>Sharon Shea, Interim Board Chair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</si>
</sst>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 numFmtId="168" formatCode="d/mm/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b/>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44" fontId="23" fillId="0" borderId="0" applyFont="0" applyFill="0" applyBorder="0" applyAlignment="0" applyProtection="0"/>
  </cellStyleXfs>
  <cellXfs count="207">
    <xf numFmtId="0" fontId="0" fillId="0" borderId="0" xfId="0"/>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4" fillId="0" borderId="0" xfId="0" applyFont="1" applyAlignment="1" applyProtection="1">
      <alignment wrapText="1"/>
      <protection locked="0"/>
    </xf>
    <xf numFmtId="168" fontId="15" fillId="11" borderId="3" xfId="0" applyNumberFormat="1" applyFont="1" applyFill="1" applyBorder="1" applyAlignment="1" applyProtection="1">
      <alignment horizontal="left" vertical="center"/>
      <protection locked="0"/>
    </xf>
    <xf numFmtId="0" fontId="4" fillId="0" borderId="0" xfId="0" applyFont="1" applyAlignment="1" applyProtection="1">
      <alignment wrapText="1"/>
    </xf>
    <xf numFmtId="0" fontId="4" fillId="0" borderId="0" xfId="0" applyFont="1" applyAlignment="1" applyProtection="1">
      <alignment vertical="center" wrapText="1"/>
    </xf>
    <xf numFmtId="0" fontId="4" fillId="0" borderId="0" xfId="0" applyFont="1" applyProtection="1"/>
    <xf numFmtId="165" fontId="20" fillId="3" borderId="0" xfId="2" applyFont="1" applyFill="1" applyBorder="1" applyAlignment="1" applyProtection="1">
      <alignment vertical="center" wrapText="1"/>
    </xf>
    <xf numFmtId="165" fontId="15" fillId="10" borderId="4" xfId="2" applyFont="1" applyFill="1" applyBorder="1" applyAlignment="1" applyProtection="1">
      <alignment vertical="center" wrapText="1"/>
      <protection locked="0"/>
    </xf>
    <xf numFmtId="165" fontId="15" fillId="11" borderId="4" xfId="2" applyFont="1" applyFill="1" applyBorder="1" applyAlignment="1" applyProtection="1">
      <alignment vertical="center" wrapText="1"/>
      <protection locked="0"/>
    </xf>
    <xf numFmtId="165" fontId="15" fillId="10" borderId="9" xfId="2" applyFont="1" applyFill="1" applyBorder="1" applyAlignment="1" applyProtection="1">
      <alignment vertical="center" wrapText="1"/>
      <protection locked="0"/>
    </xf>
    <xf numFmtId="165" fontId="20" fillId="3" borderId="0" xfId="2" applyFont="1" applyFill="1" applyBorder="1" applyAlignment="1" applyProtection="1">
      <alignment vertical="center"/>
    </xf>
    <xf numFmtId="165" fontId="1" fillId="0" borderId="0" xfId="2" applyFont="1" applyBorder="1" applyAlignment="1" applyProtection="1">
      <alignment wrapText="1"/>
    </xf>
    <xf numFmtId="165" fontId="15" fillId="3" borderId="4" xfId="2" applyFont="1" applyFill="1" applyBorder="1" applyAlignment="1" applyProtection="1">
      <alignment vertical="center" wrapText="1"/>
      <protection locked="0"/>
    </xf>
    <xf numFmtId="165" fontId="0" fillId="0" borderId="0" xfId="2" applyFont="1" applyBorder="1" applyAlignment="1" applyProtection="1">
      <alignment wrapText="1"/>
    </xf>
    <xf numFmtId="165" fontId="19" fillId="3" borderId="0" xfId="2" applyFont="1" applyFill="1" applyBorder="1" applyAlignment="1" applyProtection="1">
      <alignment vertical="center"/>
    </xf>
    <xf numFmtId="165" fontId="1" fillId="0" borderId="0" xfId="2" applyFont="1" applyFill="1" applyBorder="1" applyAlignment="1" applyProtection="1">
      <alignment wrapText="1"/>
    </xf>
    <xf numFmtId="165" fontId="0" fillId="0" borderId="0" xfId="2" applyFont="1" applyBorder="1" applyAlignment="1" applyProtection="1"/>
    <xf numFmtId="165" fontId="0" fillId="0" borderId="0" xfId="2" applyFont="1" applyAlignment="1" applyProtection="1">
      <alignment vertical="center"/>
    </xf>
    <xf numFmtId="165" fontId="0" fillId="0" borderId="0" xfId="2" applyFont="1" applyProtection="1"/>
    <xf numFmtId="165" fontId="0" fillId="0" borderId="0" xfId="2" applyFont="1" applyAlignment="1" applyProtection="1">
      <alignment wrapText="1"/>
    </xf>
    <xf numFmtId="165" fontId="19" fillId="3" borderId="0" xfId="2" applyFont="1" applyFill="1" applyBorder="1" applyAlignment="1" applyProtection="1">
      <alignment vertical="center" wrapText="1" readingOrder="1"/>
    </xf>
    <xf numFmtId="0" fontId="4" fillId="0" borderId="0" xfId="0" applyFont="1" applyFill="1" applyAlignment="1" applyProtection="1">
      <alignment wrapText="1"/>
      <protection locked="0"/>
    </xf>
    <xf numFmtId="0" fontId="0" fillId="0" borderId="0" xfId="0" applyFill="1" applyProtection="1">
      <protection locked="0"/>
    </xf>
    <xf numFmtId="0" fontId="37" fillId="0" borderId="0" xfId="0" applyFont="1" applyFill="1" applyAlignment="1" applyProtection="1">
      <alignment wrapText="1"/>
      <protection locked="0"/>
    </xf>
    <xf numFmtId="0" fontId="37" fillId="0" borderId="0" xfId="0" applyFont="1" applyFill="1" applyAlignment="1">
      <alignment wrapText="1"/>
    </xf>
    <xf numFmtId="0" fontId="21" fillId="0" borderId="0" xfId="0" applyFont="1" applyFill="1" applyAlignment="1">
      <alignment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urrency" xfId="2" builtinId="4"/>
    <cellStyle name="Currency 2" xfId="3"/>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zoomScaleNormal="100" workbookViewId="0"/>
  </sheetViews>
  <sheetFormatPr defaultColWidth="0" defaultRowHeight="13.8" zeroHeight="1" x14ac:dyDescent="0.25"/>
  <cols>
    <col min="1" max="1" width="219.33203125" style="68" customWidth="1"/>
    <col min="2" max="2" width="33.33203125" style="67" customWidth="1"/>
    <col min="3" max="16384" width="8.6640625" style="15" hidden="1"/>
  </cols>
  <sheetData>
    <row r="1" spans="1:2" ht="23.25" customHeight="1" x14ac:dyDescent="0.25">
      <c r="A1" s="66" t="s">
        <v>0</v>
      </c>
    </row>
    <row r="2" spans="1:2" ht="33" customHeight="1" x14ac:dyDescent="0.25">
      <c r="A2" s="127" t="s">
        <v>1</v>
      </c>
    </row>
    <row r="3" spans="1:2" ht="17.25" customHeight="1" x14ac:dyDescent="0.25"/>
    <row r="4" spans="1:2" ht="23.25" customHeight="1" x14ac:dyDescent="0.25">
      <c r="A4" s="149" t="s">
        <v>2</v>
      </c>
    </row>
    <row r="5" spans="1:2" ht="17.25" customHeight="1" x14ac:dyDescent="0.25"/>
    <row r="6" spans="1:2" ht="23.25" customHeight="1" x14ac:dyDescent="0.25">
      <c r="A6" s="69" t="s">
        <v>3</v>
      </c>
    </row>
    <row r="7" spans="1:2" ht="17.25" customHeight="1" x14ac:dyDescent="0.25">
      <c r="A7" s="70" t="s">
        <v>4</v>
      </c>
    </row>
    <row r="8" spans="1:2" ht="17.25" customHeight="1" x14ac:dyDescent="0.25">
      <c r="A8" s="71" t="s">
        <v>5</v>
      </c>
    </row>
    <row r="9" spans="1:2" ht="17.25" customHeight="1" x14ac:dyDescent="0.25">
      <c r="A9" s="71"/>
    </row>
    <row r="10" spans="1:2" ht="23.25" customHeight="1" x14ac:dyDescent="0.25">
      <c r="A10" s="69" t="s">
        <v>6</v>
      </c>
      <c r="B10" s="101" t="s">
        <v>7</v>
      </c>
    </row>
    <row r="11" spans="1:2" ht="17.25" customHeight="1" x14ac:dyDescent="0.25">
      <c r="A11" s="72" t="s">
        <v>8</v>
      </c>
    </row>
    <row r="12" spans="1:2" ht="17.25" customHeight="1" x14ac:dyDescent="0.25">
      <c r="A12" s="71" t="s">
        <v>9</v>
      </c>
    </row>
    <row r="13" spans="1:2" ht="17.25" customHeight="1" x14ac:dyDescent="0.25">
      <c r="A13" s="71" t="s">
        <v>10</v>
      </c>
    </row>
    <row r="14" spans="1:2" ht="17.25" customHeight="1" x14ac:dyDescent="0.25">
      <c r="A14" s="73" t="s">
        <v>11</v>
      </c>
    </row>
    <row r="15" spans="1:2" ht="17.25" customHeight="1" x14ac:dyDescent="0.25">
      <c r="A15" s="71" t="s">
        <v>12</v>
      </c>
    </row>
    <row r="16" spans="1:2" ht="17.25" customHeight="1" x14ac:dyDescent="0.25">
      <c r="A16" s="71"/>
    </row>
    <row r="17" spans="1:1" ht="23.25" customHeight="1" x14ac:dyDescent="0.25">
      <c r="A17" s="69" t="s">
        <v>13</v>
      </c>
    </row>
    <row r="18" spans="1:1" ht="17.25" customHeight="1" x14ac:dyDescent="0.25">
      <c r="A18" s="73" t="s">
        <v>14</v>
      </c>
    </row>
    <row r="19" spans="1:1" ht="17.25" customHeight="1" x14ac:dyDescent="0.25">
      <c r="A19" s="73" t="s">
        <v>15</v>
      </c>
    </row>
    <row r="20" spans="1:1" ht="17.25" customHeight="1" x14ac:dyDescent="0.25">
      <c r="A20" s="97" t="s">
        <v>16</v>
      </c>
    </row>
    <row r="21" spans="1:1" ht="17.25" customHeight="1" x14ac:dyDescent="0.25">
      <c r="A21" s="74"/>
    </row>
    <row r="22" spans="1:1" ht="23.25" customHeight="1" x14ac:dyDescent="0.25">
      <c r="A22" s="69" t="s">
        <v>17</v>
      </c>
    </row>
    <row r="23" spans="1:1" ht="17.25" customHeight="1" x14ac:dyDescent="0.25">
      <c r="A23" s="74" t="s">
        <v>18</v>
      </c>
    </row>
    <row r="24" spans="1:1" ht="17.25" customHeight="1" x14ac:dyDescent="0.25">
      <c r="A24" s="74"/>
    </row>
    <row r="25" spans="1:1" ht="23.25" customHeight="1" x14ac:dyDescent="0.25">
      <c r="A25" s="69" t="s">
        <v>19</v>
      </c>
    </row>
    <row r="26" spans="1:1" ht="17.25" customHeight="1" x14ac:dyDescent="0.25">
      <c r="A26" s="75" t="s">
        <v>20</v>
      </c>
    </row>
    <row r="27" spans="1:1" ht="32.25" customHeight="1" x14ac:dyDescent="0.25">
      <c r="A27" s="73" t="s">
        <v>21</v>
      </c>
    </row>
    <row r="28" spans="1:1" ht="17.25" customHeight="1" x14ac:dyDescent="0.25">
      <c r="A28" s="75" t="s">
        <v>22</v>
      </c>
    </row>
    <row r="29" spans="1:1" ht="32.25" customHeight="1" x14ac:dyDescent="0.25">
      <c r="A29" s="73" t="s">
        <v>23</v>
      </c>
    </row>
    <row r="30" spans="1:1" ht="17.25" customHeight="1" x14ac:dyDescent="0.25">
      <c r="A30" s="75" t="s">
        <v>24</v>
      </c>
    </row>
    <row r="31" spans="1:1" ht="17.25" customHeight="1" x14ac:dyDescent="0.25">
      <c r="A31" s="73" t="s">
        <v>25</v>
      </c>
    </row>
    <row r="32" spans="1:1" ht="17.25" customHeight="1" x14ac:dyDescent="0.25">
      <c r="A32" s="75" t="s">
        <v>26</v>
      </c>
    </row>
    <row r="33" spans="1:1" ht="32.25" customHeight="1" x14ac:dyDescent="0.25">
      <c r="A33" s="76" t="s">
        <v>27</v>
      </c>
    </row>
    <row r="34" spans="1:1" ht="32.25" customHeight="1" x14ac:dyDescent="0.25">
      <c r="A34" s="77" t="s">
        <v>28</v>
      </c>
    </row>
    <row r="35" spans="1:1" ht="17.25" customHeight="1" x14ac:dyDescent="0.25">
      <c r="A35" s="75" t="s">
        <v>29</v>
      </c>
    </row>
    <row r="36" spans="1:1" ht="32.25" customHeight="1" x14ac:dyDescent="0.25">
      <c r="A36" s="73" t="s">
        <v>30</v>
      </c>
    </row>
    <row r="37" spans="1:1" ht="32.25" customHeight="1" x14ac:dyDescent="0.25">
      <c r="A37" s="76" t="s">
        <v>31</v>
      </c>
    </row>
    <row r="38" spans="1:1" ht="32.25" customHeight="1" x14ac:dyDescent="0.25">
      <c r="A38" s="73" t="s">
        <v>32</v>
      </c>
    </row>
    <row r="39" spans="1:1" ht="17.25" customHeight="1" x14ac:dyDescent="0.25">
      <c r="A39" s="77"/>
    </row>
    <row r="40" spans="1:1" ht="22.5" customHeight="1" x14ac:dyDescent="0.25">
      <c r="A40" s="69" t="s">
        <v>33</v>
      </c>
    </row>
    <row r="41" spans="1:1" ht="17.25" customHeight="1" x14ac:dyDescent="0.25">
      <c r="A41" s="82" t="s">
        <v>34</v>
      </c>
    </row>
    <row r="42" spans="1:1" ht="17.25" customHeight="1" x14ac:dyDescent="0.25">
      <c r="A42" s="78" t="s">
        <v>35</v>
      </c>
    </row>
    <row r="43" spans="1:1" ht="17.25" customHeight="1" x14ac:dyDescent="0.25">
      <c r="A43" s="79" t="s">
        <v>36</v>
      </c>
    </row>
    <row r="44" spans="1:1" ht="32.25" customHeight="1" x14ac:dyDescent="0.25">
      <c r="A44" s="79" t="s">
        <v>37</v>
      </c>
    </row>
    <row r="45" spans="1:1" ht="32.25" customHeight="1" x14ac:dyDescent="0.25">
      <c r="A45" s="79" t="s">
        <v>38</v>
      </c>
    </row>
    <row r="46" spans="1:1" ht="17.25" customHeight="1" x14ac:dyDescent="0.25">
      <c r="A46" s="80" t="s">
        <v>39</v>
      </c>
    </row>
    <row r="47" spans="1:1" ht="32.25" customHeight="1" x14ac:dyDescent="0.25">
      <c r="A47" s="76" t="s">
        <v>40</v>
      </c>
    </row>
    <row r="48" spans="1:1" ht="32.25" customHeight="1" x14ac:dyDescent="0.25">
      <c r="A48" s="76" t="s">
        <v>41</v>
      </c>
    </row>
    <row r="49" spans="1:1" ht="32.25" customHeight="1" x14ac:dyDescent="0.25">
      <c r="A49" s="79" t="s">
        <v>42</v>
      </c>
    </row>
    <row r="50" spans="1:1" ht="17.25" customHeight="1" x14ac:dyDescent="0.25">
      <c r="A50" s="79" t="s">
        <v>43</v>
      </c>
    </row>
    <row r="51" spans="1:1" ht="17.25" customHeight="1" x14ac:dyDescent="0.25">
      <c r="A51" s="79" t="s">
        <v>44</v>
      </c>
    </row>
    <row r="52" spans="1:1" ht="17.25" customHeight="1" x14ac:dyDescent="0.25">
      <c r="A52" s="79"/>
    </row>
    <row r="53" spans="1:1" ht="22.5" customHeight="1" x14ac:dyDescent="0.25">
      <c r="A53" s="69" t="s">
        <v>45</v>
      </c>
    </row>
    <row r="54" spans="1:1" ht="32.25" customHeight="1" x14ac:dyDescent="0.25">
      <c r="A54" s="137" t="s">
        <v>46</v>
      </c>
    </row>
    <row r="55" spans="1:1" ht="17.25" customHeight="1" x14ac:dyDescent="0.25">
      <c r="A55" s="81" t="s">
        <v>47</v>
      </c>
    </row>
    <row r="56" spans="1:1" ht="17.25" customHeight="1" x14ac:dyDescent="0.25">
      <c r="A56" s="82" t="s">
        <v>48</v>
      </c>
    </row>
    <row r="57" spans="1:1" ht="17.25" customHeight="1" x14ac:dyDescent="0.25">
      <c r="A57" s="97" t="s">
        <v>49</v>
      </c>
    </row>
    <row r="58" spans="1:1" ht="17.25" customHeight="1" x14ac:dyDescent="0.25">
      <c r="A58" s="83" t="s">
        <v>50</v>
      </c>
    </row>
    <row r="59" spans="1:1" x14ac:dyDescent="0.25"/>
    <row r="60" spans="1:1" hidden="1" x14ac:dyDescent="0.25"/>
    <row r="61" spans="1:1" hidden="1" x14ac:dyDescent="0.25">
      <c r="A61" s="84"/>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85" zoomScaleNormal="85" workbookViewId="0">
      <selection activeCell="B7" sqref="B7:F7"/>
    </sheetView>
  </sheetViews>
  <sheetFormatPr defaultColWidth="0" defaultRowHeight="13.2" zeroHeight="1" x14ac:dyDescent="0.25"/>
  <cols>
    <col min="1" max="1" width="35.6640625" style="15" customWidth="1"/>
    <col min="2" max="2" width="21.5546875" style="15" customWidth="1"/>
    <col min="3" max="3" width="33.5546875" style="15" customWidth="1"/>
    <col min="4" max="4" width="4.44140625" style="15" customWidth="1"/>
    <col min="5" max="5" width="29" style="15" customWidth="1"/>
    <col min="6" max="6" width="19" style="15" customWidth="1"/>
    <col min="7" max="7" width="42" style="15" customWidth="1"/>
    <col min="8" max="11" width="9.109375" style="15" hidden="1" customWidth="1"/>
    <col min="12" max="16384" width="9.109375" style="15" hidden="1"/>
  </cols>
  <sheetData>
    <row r="1" spans="1:11" ht="26.25" customHeight="1" x14ac:dyDescent="0.25">
      <c r="A1" s="190" t="s">
        <v>51</v>
      </c>
      <c r="B1" s="190"/>
      <c r="C1" s="190"/>
      <c r="D1" s="190"/>
      <c r="E1" s="190"/>
      <c r="F1" s="190"/>
      <c r="G1" s="45"/>
      <c r="H1" s="45"/>
      <c r="I1" s="45"/>
      <c r="J1" s="45"/>
      <c r="K1" s="45"/>
    </row>
    <row r="2" spans="1:11" ht="21" customHeight="1" x14ac:dyDescent="0.25">
      <c r="A2" s="3" t="s">
        <v>52</v>
      </c>
      <c r="B2" s="191" t="s">
        <v>169</v>
      </c>
      <c r="C2" s="191"/>
      <c r="D2" s="191"/>
      <c r="E2" s="191"/>
      <c r="F2" s="191"/>
      <c r="G2" s="45"/>
      <c r="H2" s="45"/>
      <c r="I2" s="45"/>
      <c r="J2" s="45"/>
      <c r="K2" s="45"/>
    </row>
    <row r="3" spans="1:11" ht="21" customHeight="1" x14ac:dyDescent="0.25">
      <c r="A3" s="3" t="s">
        <v>53</v>
      </c>
      <c r="B3" s="191" t="s">
        <v>170</v>
      </c>
      <c r="C3" s="191"/>
      <c r="D3" s="191"/>
      <c r="E3" s="191"/>
      <c r="F3" s="191"/>
      <c r="G3" s="45"/>
      <c r="H3" s="45"/>
      <c r="I3" s="45"/>
      <c r="J3" s="45"/>
      <c r="K3" s="45"/>
    </row>
    <row r="4" spans="1:11" ht="21" customHeight="1" x14ac:dyDescent="0.25">
      <c r="A4" s="3" t="s">
        <v>54</v>
      </c>
      <c r="B4" s="192">
        <v>43647</v>
      </c>
      <c r="C4" s="192"/>
      <c r="D4" s="192"/>
      <c r="E4" s="192"/>
      <c r="F4" s="192"/>
      <c r="G4" s="45"/>
      <c r="H4" s="45"/>
      <c r="I4" s="45"/>
      <c r="J4" s="45"/>
      <c r="K4" s="45"/>
    </row>
    <row r="5" spans="1:11" ht="21" customHeight="1" x14ac:dyDescent="0.25">
      <c r="A5" s="3" t="s">
        <v>55</v>
      </c>
      <c r="B5" s="192">
        <v>43784</v>
      </c>
      <c r="C5" s="192"/>
      <c r="D5" s="192"/>
      <c r="E5" s="192"/>
      <c r="F5" s="192"/>
      <c r="G5" s="45"/>
      <c r="H5" s="45"/>
      <c r="I5" s="45"/>
      <c r="J5" s="45"/>
      <c r="K5" s="45"/>
    </row>
    <row r="6" spans="1:11" ht="21" customHeight="1" x14ac:dyDescent="0.25">
      <c r="A6" s="3" t="s">
        <v>56</v>
      </c>
      <c r="B6" s="189" t="str">
        <f>IF(AND(Travel!B7&lt;&gt;A30,Hospitality!B7&lt;&gt;A30,'All other expenses'!B7&lt;&gt;A30,'Gifts and benefits'!B7&lt;&gt;A30),A31,IF(AND(Travel!B7=A30,Hospitality!B7=A30,'All other expenses'!B7=A30,'Gifts and benefits'!B7=A30),A33,A32))</f>
        <v>Data and totals checked on all sheets</v>
      </c>
      <c r="C6" s="189"/>
      <c r="D6" s="189"/>
      <c r="E6" s="189"/>
      <c r="F6" s="189"/>
      <c r="G6" s="33"/>
      <c r="H6" s="45"/>
      <c r="I6" s="45"/>
      <c r="J6" s="45"/>
      <c r="K6" s="45"/>
    </row>
    <row r="7" spans="1:11" ht="21" customHeight="1" x14ac:dyDescent="0.25">
      <c r="A7" s="3" t="s">
        <v>57</v>
      </c>
      <c r="B7" s="188" t="s">
        <v>89</v>
      </c>
      <c r="C7" s="188"/>
      <c r="D7" s="188"/>
      <c r="E7" s="188"/>
      <c r="F7" s="188"/>
      <c r="G7" s="33"/>
      <c r="H7" s="45"/>
      <c r="I7" s="45"/>
      <c r="J7" s="45"/>
      <c r="K7" s="45"/>
    </row>
    <row r="8" spans="1:11" ht="21" customHeight="1" x14ac:dyDescent="0.25">
      <c r="A8" s="3" t="s">
        <v>59</v>
      </c>
      <c r="B8" s="188" t="s">
        <v>200</v>
      </c>
      <c r="C8" s="188"/>
      <c r="D8" s="188"/>
      <c r="E8" s="188"/>
      <c r="F8" s="188"/>
      <c r="G8" s="33"/>
      <c r="H8" s="45"/>
      <c r="I8" s="45"/>
      <c r="J8" s="45"/>
      <c r="K8" s="45"/>
    </row>
    <row r="9" spans="1:11" ht="66.75" customHeight="1" x14ac:dyDescent="0.25">
      <c r="A9" s="187" t="s">
        <v>60</v>
      </c>
      <c r="B9" s="187"/>
      <c r="C9" s="187"/>
      <c r="D9" s="187"/>
      <c r="E9" s="187"/>
      <c r="F9" s="187"/>
      <c r="G9" s="33"/>
      <c r="H9" s="45"/>
      <c r="I9" s="45"/>
      <c r="J9" s="45"/>
      <c r="K9" s="45"/>
    </row>
    <row r="10" spans="1:11" s="126" customFormat="1" ht="36" customHeight="1" x14ac:dyDescent="0.25">
      <c r="A10" s="120" t="s">
        <v>61</v>
      </c>
      <c r="B10" s="121" t="s">
        <v>62</v>
      </c>
      <c r="C10" s="121" t="s">
        <v>63</v>
      </c>
      <c r="D10" s="122"/>
      <c r="E10" s="123" t="s">
        <v>29</v>
      </c>
      <c r="F10" s="124" t="s">
        <v>64</v>
      </c>
      <c r="G10" s="125"/>
      <c r="H10" s="125"/>
      <c r="I10" s="125"/>
      <c r="J10" s="125"/>
      <c r="K10" s="125"/>
    </row>
    <row r="11" spans="1:11" ht="27.75" customHeight="1" x14ac:dyDescent="0.3">
      <c r="A11" s="9" t="s">
        <v>65</v>
      </c>
      <c r="B11" s="90">
        <f>B15+B16+B17</f>
        <v>8676.85</v>
      </c>
      <c r="C11" s="98" t="str">
        <f>IF(Travel!B6="",A34,Travel!B6)</f>
        <v>Figures include GST (where applicable)</v>
      </c>
      <c r="D11" s="7"/>
      <c r="E11" s="9" t="s">
        <v>66</v>
      </c>
      <c r="F11" s="54">
        <f>'Gifts and benefits'!C15</f>
        <v>0</v>
      </c>
      <c r="G11" s="46"/>
      <c r="H11" s="46"/>
      <c r="I11" s="46"/>
      <c r="J11" s="46"/>
      <c r="K11" s="46"/>
    </row>
    <row r="12" spans="1:11" ht="27.75" customHeight="1" x14ac:dyDescent="0.3">
      <c r="A12" s="9" t="s">
        <v>24</v>
      </c>
      <c r="B12" s="90">
        <f>Hospitality!B15</f>
        <v>0</v>
      </c>
      <c r="C12" s="98" t="str">
        <f>IF(Hospitality!B6="",A34,Hospitality!B6)</f>
        <v>Figures include GST (where applicable)</v>
      </c>
      <c r="D12" s="7"/>
      <c r="E12" s="9" t="s">
        <v>67</v>
      </c>
      <c r="F12" s="54">
        <f>'Gifts and benefits'!C16</f>
        <v>0</v>
      </c>
      <c r="G12" s="46"/>
      <c r="H12" s="46"/>
      <c r="I12" s="46"/>
      <c r="J12" s="46"/>
      <c r="K12" s="46"/>
    </row>
    <row r="13" spans="1:11" ht="27.75" customHeight="1" x14ac:dyDescent="0.25">
      <c r="A13" s="9" t="s">
        <v>68</v>
      </c>
      <c r="B13" s="90">
        <f>'All other expenses'!B15</f>
        <v>322</v>
      </c>
      <c r="C13" s="98" t="str">
        <f>IF('All other expenses'!B6="",A34,'All other expenses'!B6)</f>
        <v>Figures include GST (where applicable)</v>
      </c>
      <c r="D13" s="7"/>
      <c r="E13" s="9" t="s">
        <v>69</v>
      </c>
      <c r="F13" s="54">
        <f>'Gifts and benefits'!C17</f>
        <v>0</v>
      </c>
      <c r="G13" s="45"/>
      <c r="H13" s="45"/>
      <c r="I13" s="45"/>
      <c r="J13" s="45"/>
      <c r="K13" s="45"/>
    </row>
    <row r="14" spans="1:11" ht="12.75" customHeight="1" x14ac:dyDescent="0.25">
      <c r="A14" s="8"/>
      <c r="B14" s="91"/>
      <c r="C14" s="99"/>
      <c r="D14" s="55"/>
      <c r="E14" s="7"/>
      <c r="F14" s="56"/>
      <c r="G14" s="25"/>
      <c r="H14" s="25"/>
      <c r="I14" s="25"/>
      <c r="J14" s="25"/>
      <c r="K14" s="25"/>
    </row>
    <row r="15" spans="1:11" ht="27.75" customHeight="1" x14ac:dyDescent="0.25">
      <c r="A15" s="10" t="s">
        <v>70</v>
      </c>
      <c r="B15" s="92">
        <f>Travel!B17</f>
        <v>1776.47</v>
      </c>
      <c r="C15" s="100" t="str">
        <f>C11</f>
        <v>Figures include GST (where applicable)</v>
      </c>
      <c r="D15" s="7"/>
      <c r="E15" s="7"/>
      <c r="F15" s="56"/>
      <c r="G15" s="45"/>
      <c r="H15" s="45"/>
      <c r="I15" s="45"/>
      <c r="J15" s="45"/>
      <c r="K15" s="45"/>
    </row>
    <row r="16" spans="1:11" ht="27.75" customHeight="1" x14ac:dyDescent="0.25">
      <c r="A16" s="10" t="s">
        <v>71</v>
      </c>
      <c r="B16" s="92">
        <f>Travel!B56</f>
        <v>6900.38</v>
      </c>
      <c r="C16" s="100" t="str">
        <f>C11</f>
        <v>Figures include GST (where applicable)</v>
      </c>
      <c r="D16" s="57"/>
      <c r="E16" s="7"/>
      <c r="F16" s="58"/>
      <c r="G16" s="45"/>
      <c r="H16" s="45"/>
      <c r="I16" s="45"/>
      <c r="J16" s="45"/>
      <c r="K16" s="45"/>
    </row>
    <row r="17" spans="1:11" ht="27.75" customHeight="1" x14ac:dyDescent="0.25">
      <c r="A17" s="10" t="s">
        <v>72</v>
      </c>
      <c r="B17" s="92">
        <f>Travel!B64</f>
        <v>0</v>
      </c>
      <c r="C17" s="100" t="str">
        <f>C11</f>
        <v>Figures include GST (where applicable)</v>
      </c>
      <c r="D17" s="7"/>
      <c r="E17" s="7"/>
      <c r="F17" s="58"/>
      <c r="G17" s="45"/>
      <c r="H17" s="45"/>
      <c r="I17" s="45"/>
      <c r="J17" s="45"/>
      <c r="K17" s="45"/>
    </row>
    <row r="18" spans="1:11" ht="27.75" customHeight="1" x14ac:dyDescent="0.25">
      <c r="A18" s="26"/>
      <c r="B18" s="21"/>
      <c r="C18" s="26"/>
      <c r="D18" s="6"/>
      <c r="E18" s="6"/>
      <c r="F18" s="59"/>
      <c r="G18" s="60"/>
      <c r="H18" s="60"/>
      <c r="I18" s="60"/>
      <c r="J18" s="60"/>
      <c r="K18" s="60"/>
    </row>
    <row r="19" spans="1:11" x14ac:dyDescent="0.25">
      <c r="A19" s="50" t="s">
        <v>73</v>
      </c>
      <c r="B19" s="24"/>
      <c r="C19" s="25"/>
      <c r="D19" s="26"/>
      <c r="E19" s="26"/>
      <c r="F19" s="26"/>
      <c r="G19" s="26"/>
      <c r="H19" s="26"/>
      <c r="I19" s="26"/>
      <c r="J19" s="26"/>
      <c r="K19" s="26"/>
    </row>
    <row r="20" spans="1:11" x14ac:dyDescent="0.25">
      <c r="A20" s="22" t="s">
        <v>74</v>
      </c>
      <c r="B20" s="51"/>
      <c r="C20" s="51"/>
      <c r="D20" s="25"/>
      <c r="E20" s="25"/>
      <c r="F20" s="25"/>
      <c r="G20" s="26"/>
      <c r="H20" s="26"/>
      <c r="I20" s="26"/>
      <c r="J20" s="26"/>
      <c r="K20" s="26"/>
    </row>
    <row r="21" spans="1:11" ht="12.6" customHeight="1" x14ac:dyDescent="0.25">
      <c r="A21" s="22" t="s">
        <v>75</v>
      </c>
      <c r="B21" s="51"/>
      <c r="C21" s="51"/>
      <c r="D21" s="19"/>
      <c r="E21" s="26"/>
      <c r="F21" s="26"/>
      <c r="G21" s="26"/>
      <c r="H21" s="26"/>
      <c r="I21" s="26"/>
      <c r="J21" s="26"/>
      <c r="K21" s="26"/>
    </row>
    <row r="22" spans="1:11" ht="12.6" customHeight="1" x14ac:dyDescent="0.25">
      <c r="A22" s="22" t="s">
        <v>76</v>
      </c>
      <c r="B22" s="51"/>
      <c r="C22" s="51"/>
      <c r="D22" s="19"/>
      <c r="E22" s="26"/>
      <c r="F22" s="26"/>
      <c r="G22" s="26"/>
      <c r="H22" s="26"/>
      <c r="I22" s="26"/>
      <c r="J22" s="26"/>
      <c r="K22" s="26"/>
    </row>
    <row r="23" spans="1:11" ht="12.6" customHeight="1" x14ac:dyDescent="0.25">
      <c r="A23" s="22" t="s">
        <v>77</v>
      </c>
      <c r="B23" s="51"/>
      <c r="C23" s="51"/>
      <c r="D23" s="19"/>
      <c r="E23" s="26"/>
      <c r="F23" s="26"/>
      <c r="G23" s="26"/>
      <c r="H23" s="26"/>
      <c r="I23" s="26"/>
      <c r="J23" s="26"/>
      <c r="K23" s="26"/>
    </row>
    <row r="24" spans="1:11" x14ac:dyDescent="0.25">
      <c r="A24" s="39"/>
      <c r="B24" s="26"/>
      <c r="C24" s="26"/>
      <c r="D24" s="26"/>
      <c r="E24" s="26"/>
      <c r="F24" s="45"/>
      <c r="G24" s="45"/>
      <c r="H24" s="45"/>
      <c r="I24" s="45"/>
      <c r="J24" s="45"/>
      <c r="K24" s="45"/>
    </row>
    <row r="25" spans="1:11" hidden="1" x14ac:dyDescent="0.25">
      <c r="A25" s="13" t="s">
        <v>78</v>
      </c>
      <c r="B25" s="14"/>
      <c r="C25" s="14"/>
      <c r="D25" s="14"/>
      <c r="E25" s="14"/>
      <c r="F25" s="14"/>
      <c r="G25" s="45"/>
      <c r="H25" s="45"/>
      <c r="I25" s="45"/>
      <c r="J25" s="45"/>
      <c r="K25" s="45"/>
    </row>
    <row r="26" spans="1:11" ht="12.75" hidden="1" customHeight="1" x14ac:dyDescent="0.25">
      <c r="A26" s="12" t="s">
        <v>79</v>
      </c>
      <c r="B26" s="5"/>
      <c r="C26" s="5"/>
      <c r="D26" s="12"/>
      <c r="E26" s="12"/>
      <c r="F26" s="12"/>
      <c r="G26" s="45"/>
      <c r="H26" s="45"/>
      <c r="I26" s="45"/>
      <c r="J26" s="45"/>
      <c r="K26" s="45"/>
    </row>
    <row r="27" spans="1:11" hidden="1" x14ac:dyDescent="0.25">
      <c r="A27" s="11" t="s">
        <v>80</v>
      </c>
      <c r="B27" s="11"/>
      <c r="C27" s="11"/>
      <c r="D27" s="11"/>
      <c r="E27" s="11"/>
      <c r="F27" s="11"/>
      <c r="G27" s="45"/>
      <c r="H27" s="45"/>
      <c r="I27" s="45"/>
      <c r="J27" s="45"/>
      <c r="K27" s="45"/>
    </row>
    <row r="28" spans="1:11" hidden="1" x14ac:dyDescent="0.25">
      <c r="A28" s="11" t="s">
        <v>81</v>
      </c>
      <c r="B28" s="11"/>
      <c r="C28" s="11"/>
      <c r="D28" s="11"/>
      <c r="E28" s="11"/>
      <c r="F28" s="11"/>
      <c r="G28" s="45"/>
      <c r="H28" s="45"/>
      <c r="I28" s="45"/>
      <c r="J28" s="45"/>
      <c r="K28" s="45"/>
    </row>
    <row r="29" spans="1:11" hidden="1" x14ac:dyDescent="0.25">
      <c r="A29" s="12" t="s">
        <v>82</v>
      </c>
      <c r="B29" s="12"/>
      <c r="C29" s="12"/>
      <c r="D29" s="12"/>
      <c r="E29" s="12"/>
      <c r="F29" s="12"/>
      <c r="G29" s="45"/>
      <c r="H29" s="45"/>
      <c r="I29" s="45"/>
      <c r="J29" s="45"/>
      <c r="K29" s="45"/>
    </row>
    <row r="30" spans="1:11" hidden="1" x14ac:dyDescent="0.25">
      <c r="A30" s="12" t="s">
        <v>83</v>
      </c>
      <c r="B30" s="12"/>
      <c r="C30" s="12"/>
      <c r="D30" s="12"/>
      <c r="E30" s="12"/>
      <c r="F30" s="12"/>
      <c r="G30" s="45"/>
      <c r="H30" s="45"/>
      <c r="I30" s="45"/>
      <c r="J30" s="45"/>
      <c r="K30" s="45"/>
    </row>
    <row r="31" spans="1:11" hidden="1" x14ac:dyDescent="0.25">
      <c r="A31" s="11" t="s">
        <v>84</v>
      </c>
      <c r="B31" s="11"/>
      <c r="C31" s="11"/>
      <c r="D31" s="11"/>
      <c r="E31" s="11"/>
      <c r="F31" s="11"/>
      <c r="G31" s="45"/>
      <c r="H31" s="45"/>
      <c r="I31" s="45"/>
      <c r="J31" s="45"/>
      <c r="K31" s="45"/>
    </row>
    <row r="32" spans="1:11" hidden="1" x14ac:dyDescent="0.25">
      <c r="A32" s="11" t="s">
        <v>85</v>
      </c>
      <c r="B32" s="11"/>
      <c r="C32" s="11"/>
      <c r="D32" s="11"/>
      <c r="E32" s="11"/>
      <c r="F32" s="11"/>
      <c r="G32" s="45"/>
      <c r="H32" s="45"/>
      <c r="I32" s="45"/>
      <c r="J32" s="45"/>
      <c r="K32" s="45"/>
    </row>
    <row r="33" spans="1:11" hidden="1" x14ac:dyDescent="0.25">
      <c r="A33" s="11" t="s">
        <v>86</v>
      </c>
      <c r="B33" s="11"/>
      <c r="C33" s="11"/>
      <c r="D33" s="11"/>
      <c r="E33" s="11"/>
      <c r="F33" s="11"/>
      <c r="G33" s="45"/>
      <c r="H33" s="45"/>
      <c r="I33" s="45"/>
      <c r="J33" s="45"/>
      <c r="K33" s="45"/>
    </row>
    <row r="34" spans="1:11" hidden="1" x14ac:dyDescent="0.25">
      <c r="A34" s="12" t="s">
        <v>87</v>
      </c>
      <c r="B34" s="12"/>
      <c r="C34" s="12"/>
      <c r="D34" s="12"/>
      <c r="E34" s="12"/>
      <c r="F34" s="12"/>
      <c r="G34" s="45"/>
      <c r="H34" s="45"/>
      <c r="I34" s="45"/>
      <c r="J34" s="45"/>
      <c r="K34" s="45"/>
    </row>
    <row r="35" spans="1:11" hidden="1" x14ac:dyDescent="0.25">
      <c r="A35" s="12" t="s">
        <v>88</v>
      </c>
      <c r="B35" s="12"/>
      <c r="C35" s="12"/>
      <c r="D35" s="12"/>
      <c r="E35" s="12"/>
      <c r="F35" s="12"/>
      <c r="G35" s="45"/>
      <c r="H35" s="45"/>
      <c r="I35" s="45"/>
      <c r="J35" s="45"/>
      <c r="K35" s="45"/>
    </row>
    <row r="36" spans="1:11" hidden="1" x14ac:dyDescent="0.25">
      <c r="A36" s="95" t="s">
        <v>58</v>
      </c>
      <c r="B36" s="94"/>
      <c r="C36" s="94"/>
      <c r="D36" s="94"/>
      <c r="E36" s="94"/>
      <c r="F36" s="94"/>
      <c r="G36" s="45"/>
      <c r="H36" s="45"/>
      <c r="I36" s="45"/>
      <c r="J36" s="45"/>
      <c r="K36" s="45"/>
    </row>
    <row r="37" spans="1:11" hidden="1" x14ac:dyDescent="0.25">
      <c r="A37" s="95" t="s">
        <v>89</v>
      </c>
      <c r="B37" s="94"/>
      <c r="C37" s="94"/>
      <c r="D37" s="94"/>
      <c r="E37" s="94"/>
      <c r="F37" s="94"/>
      <c r="G37" s="45"/>
      <c r="H37" s="45"/>
      <c r="I37" s="45"/>
      <c r="J37" s="45"/>
      <c r="K37" s="45"/>
    </row>
    <row r="38" spans="1:11" hidden="1" x14ac:dyDescent="0.25">
      <c r="A38" s="95" t="s">
        <v>168</v>
      </c>
      <c r="B38" s="94"/>
      <c r="C38" s="94"/>
      <c r="D38" s="94"/>
      <c r="E38" s="94"/>
      <c r="F38" s="94"/>
      <c r="G38" s="45"/>
      <c r="H38" s="45"/>
      <c r="I38" s="45"/>
      <c r="J38" s="45"/>
      <c r="K38" s="45"/>
    </row>
    <row r="39" spans="1:11" hidden="1" x14ac:dyDescent="0.25">
      <c r="A39" s="61" t="s">
        <v>90</v>
      </c>
      <c r="B39" s="4"/>
      <c r="C39" s="4"/>
      <c r="D39" s="4"/>
      <c r="E39" s="4"/>
      <c r="F39" s="4"/>
      <c r="G39" s="45"/>
      <c r="H39" s="45"/>
      <c r="I39" s="45"/>
      <c r="J39" s="45"/>
      <c r="K39" s="45"/>
    </row>
    <row r="40" spans="1:11" hidden="1" x14ac:dyDescent="0.25">
      <c r="A40" s="62" t="s">
        <v>91</v>
      </c>
      <c r="B40" s="4"/>
      <c r="C40" s="4"/>
      <c r="D40" s="4"/>
      <c r="E40" s="4"/>
      <c r="F40" s="4"/>
      <c r="G40" s="45"/>
      <c r="H40" s="45"/>
      <c r="I40" s="45"/>
      <c r="J40" s="45"/>
      <c r="K40" s="45"/>
    </row>
    <row r="41" spans="1:11" hidden="1" x14ac:dyDescent="0.25">
      <c r="A41" s="62" t="s">
        <v>92</v>
      </c>
      <c r="B41" s="4"/>
      <c r="C41" s="4"/>
      <c r="D41" s="4"/>
      <c r="E41" s="4"/>
      <c r="F41" s="4"/>
      <c r="G41" s="45"/>
      <c r="H41" s="45"/>
      <c r="I41" s="45"/>
      <c r="J41" s="45"/>
      <c r="K41" s="45"/>
    </row>
    <row r="42" spans="1:11" hidden="1" x14ac:dyDescent="0.25">
      <c r="A42" s="62" t="s">
        <v>93</v>
      </c>
      <c r="B42" s="4"/>
      <c r="C42" s="4"/>
      <c r="D42" s="4"/>
      <c r="E42" s="4"/>
      <c r="F42" s="4"/>
      <c r="G42" s="45"/>
      <c r="H42" s="45"/>
      <c r="I42" s="45"/>
      <c r="J42" s="45"/>
      <c r="K42" s="45"/>
    </row>
    <row r="43" spans="1:11" hidden="1" x14ac:dyDescent="0.25">
      <c r="A43" s="62" t="s">
        <v>94</v>
      </c>
      <c r="B43" s="4"/>
      <c r="C43" s="4"/>
      <c r="D43" s="4"/>
      <c r="E43" s="4"/>
      <c r="F43" s="4"/>
      <c r="G43" s="45"/>
      <c r="H43" s="45"/>
      <c r="I43" s="45"/>
      <c r="J43" s="45"/>
      <c r="K43" s="45"/>
    </row>
    <row r="44" spans="1:11" hidden="1" x14ac:dyDescent="0.25">
      <c r="A44" s="62" t="s">
        <v>95</v>
      </c>
      <c r="B44" s="4"/>
      <c r="C44" s="4"/>
      <c r="D44" s="4"/>
      <c r="E44" s="4"/>
      <c r="F44" s="4"/>
      <c r="G44" s="45"/>
      <c r="H44" s="45"/>
      <c r="I44" s="45"/>
      <c r="J44" s="45"/>
      <c r="K44" s="45"/>
    </row>
    <row r="45" spans="1:11" hidden="1" x14ac:dyDescent="0.25">
      <c r="A45" s="96" t="s">
        <v>96</v>
      </c>
      <c r="B45" s="94"/>
      <c r="C45" s="94"/>
      <c r="D45" s="94"/>
      <c r="E45" s="94"/>
      <c r="F45" s="94"/>
      <c r="G45" s="45"/>
      <c r="H45" s="45"/>
      <c r="I45" s="45"/>
      <c r="J45" s="45"/>
      <c r="K45" s="45"/>
    </row>
    <row r="46" spans="1:11" hidden="1" x14ac:dyDescent="0.25">
      <c r="A46" s="94" t="s">
        <v>97</v>
      </c>
      <c r="B46" s="94"/>
      <c r="C46" s="94"/>
      <c r="D46" s="94"/>
      <c r="E46" s="94"/>
      <c r="F46" s="94"/>
      <c r="G46" s="45"/>
      <c r="H46" s="45"/>
      <c r="I46" s="45"/>
      <c r="J46" s="45"/>
      <c r="K46" s="45"/>
    </row>
    <row r="47" spans="1:11" hidden="1" x14ac:dyDescent="0.25">
      <c r="A47" s="63">
        <v>-20000</v>
      </c>
      <c r="B47" s="4"/>
      <c r="C47" s="4"/>
      <c r="D47" s="4"/>
      <c r="E47" s="4"/>
      <c r="F47" s="4"/>
      <c r="G47" s="45"/>
      <c r="H47" s="45"/>
      <c r="I47" s="45"/>
      <c r="J47" s="45"/>
      <c r="K47" s="45"/>
    </row>
    <row r="48" spans="1:11" ht="26.4" hidden="1" x14ac:dyDescent="0.25">
      <c r="A48" s="114" t="s">
        <v>98</v>
      </c>
      <c r="B48" s="94"/>
      <c r="C48" s="94"/>
      <c r="D48" s="94"/>
      <c r="E48" s="94"/>
      <c r="F48" s="94"/>
      <c r="G48" s="45"/>
      <c r="H48" s="45"/>
      <c r="I48" s="45"/>
      <c r="J48" s="45"/>
      <c r="K48" s="45"/>
    </row>
    <row r="49" spans="1:11" ht="26.4" hidden="1" x14ac:dyDescent="0.25">
      <c r="A49" s="114" t="s">
        <v>99</v>
      </c>
      <c r="B49" s="94"/>
      <c r="C49" s="94"/>
      <c r="D49" s="94"/>
      <c r="E49" s="94"/>
      <c r="F49" s="94"/>
      <c r="G49" s="45"/>
      <c r="H49" s="45"/>
      <c r="I49" s="45"/>
      <c r="J49" s="45"/>
      <c r="K49" s="45"/>
    </row>
    <row r="50" spans="1:11" ht="26.4" hidden="1" x14ac:dyDescent="0.25">
      <c r="A50" s="115" t="s">
        <v>100</v>
      </c>
      <c r="B50" s="4"/>
      <c r="C50" s="4"/>
      <c r="D50" s="4"/>
      <c r="E50" s="4"/>
      <c r="F50" s="4"/>
      <c r="G50" s="45"/>
      <c r="H50" s="45"/>
      <c r="I50" s="45"/>
      <c r="J50" s="45"/>
      <c r="K50" s="45"/>
    </row>
    <row r="51" spans="1:11" ht="26.4" hidden="1" x14ac:dyDescent="0.25">
      <c r="A51" s="115" t="s">
        <v>101</v>
      </c>
      <c r="B51" s="4"/>
      <c r="C51" s="4"/>
      <c r="D51" s="4"/>
      <c r="E51" s="4"/>
      <c r="F51" s="4"/>
      <c r="G51" s="45"/>
      <c r="H51" s="45"/>
      <c r="I51" s="45"/>
      <c r="J51" s="45"/>
      <c r="K51" s="45"/>
    </row>
    <row r="52" spans="1:11" ht="39.6" hidden="1" x14ac:dyDescent="0.25">
      <c r="A52" s="115" t="s">
        <v>102</v>
      </c>
      <c r="B52" s="105"/>
      <c r="C52" s="105"/>
      <c r="D52" s="113"/>
      <c r="E52" s="64"/>
      <c r="F52" s="64"/>
      <c r="G52" s="45"/>
      <c r="H52" s="45"/>
      <c r="I52" s="45"/>
      <c r="J52" s="45"/>
      <c r="K52" s="45"/>
    </row>
    <row r="53" spans="1:11" hidden="1" x14ac:dyDescent="0.25">
      <c r="A53" s="110" t="s">
        <v>103</v>
      </c>
      <c r="B53" s="111"/>
      <c r="C53" s="111"/>
      <c r="D53" s="104"/>
      <c r="E53" s="65"/>
      <c r="F53" s="65" t="b">
        <v>1</v>
      </c>
      <c r="G53" s="45"/>
      <c r="H53" s="45"/>
      <c r="I53" s="45"/>
      <c r="J53" s="45"/>
      <c r="K53" s="45"/>
    </row>
    <row r="54" spans="1:11" hidden="1" x14ac:dyDescent="0.25">
      <c r="A54" s="112" t="s">
        <v>104</v>
      </c>
      <c r="B54" s="110"/>
      <c r="C54" s="110"/>
      <c r="D54" s="110"/>
      <c r="E54" s="65"/>
      <c r="F54" s="65" t="b">
        <v>0</v>
      </c>
      <c r="G54" s="45"/>
      <c r="H54" s="45"/>
      <c r="I54" s="45"/>
      <c r="J54" s="45"/>
      <c r="K54" s="45"/>
    </row>
    <row r="55" spans="1:11" hidden="1" x14ac:dyDescent="0.25">
      <c r="A55" s="116"/>
      <c r="B55" s="106">
        <f>COUNT(Travel!B12:B16)</f>
        <v>2</v>
      </c>
      <c r="C55" s="106"/>
      <c r="D55" s="106">
        <f>COUNTIF(Travel!D12:D16,"*")</f>
        <v>2</v>
      </c>
      <c r="E55" s="107"/>
      <c r="F55" s="107" t="b">
        <f>MIN(B55,D55)=MAX(B55,D55)</f>
        <v>1</v>
      </c>
      <c r="G55" s="45"/>
      <c r="H55" s="45"/>
      <c r="I55" s="45"/>
      <c r="J55" s="45"/>
      <c r="K55" s="45"/>
    </row>
    <row r="56" spans="1:11" hidden="1" x14ac:dyDescent="0.25">
      <c r="A56" s="116" t="s">
        <v>105</v>
      </c>
      <c r="B56" s="106">
        <f>COUNT(Travel!B21:B55)</f>
        <v>32</v>
      </c>
      <c r="C56" s="106"/>
      <c r="D56" s="106">
        <f>COUNTIF(Travel!D21:D55,"*")</f>
        <v>32</v>
      </c>
      <c r="E56" s="107"/>
      <c r="F56" s="107" t="b">
        <f>MIN(B56,D56)=MAX(B56,D56)</f>
        <v>1</v>
      </c>
    </row>
    <row r="57" spans="1:11" hidden="1" x14ac:dyDescent="0.25">
      <c r="A57" s="117"/>
      <c r="B57" s="106">
        <f>COUNT(Travel!B60:B63)</f>
        <v>0</v>
      </c>
      <c r="C57" s="106"/>
      <c r="D57" s="106">
        <f>COUNTIF(Travel!D60:D63,"*")</f>
        <v>0</v>
      </c>
      <c r="E57" s="107"/>
      <c r="F57" s="107" t="b">
        <f>MIN(B57,D57)=MAX(B57,D57)</f>
        <v>1</v>
      </c>
    </row>
    <row r="58" spans="1:11" hidden="1" x14ac:dyDescent="0.25">
      <c r="A58" s="118" t="s">
        <v>106</v>
      </c>
      <c r="B58" s="108">
        <f>COUNT(Hospitality!B11:B14)</f>
        <v>0</v>
      </c>
      <c r="C58" s="108"/>
      <c r="D58" s="108">
        <f>COUNTIF(Hospitality!D11:D14,"*")</f>
        <v>0</v>
      </c>
      <c r="E58" s="109"/>
      <c r="F58" s="109" t="b">
        <f>MIN(B58,D58)=MAX(B58,D58)</f>
        <v>1</v>
      </c>
    </row>
    <row r="59" spans="1:11" hidden="1" x14ac:dyDescent="0.25">
      <c r="A59" s="119" t="s">
        <v>107</v>
      </c>
      <c r="B59" s="107">
        <f>COUNT('All other expenses'!B11:B14)</f>
        <v>1</v>
      </c>
      <c r="C59" s="107"/>
      <c r="D59" s="107">
        <f>COUNTIF('All other expenses'!D11:D14,"*")</f>
        <v>1</v>
      </c>
      <c r="E59" s="107"/>
      <c r="F59" s="107" t="b">
        <f>MIN(B59,D59)=MAX(B59,D59)</f>
        <v>1</v>
      </c>
    </row>
    <row r="60" spans="1:11" hidden="1" x14ac:dyDescent="0.25">
      <c r="A60" s="118" t="s">
        <v>108</v>
      </c>
      <c r="B60" s="108">
        <f>COUNTIF('Gifts and benefits'!B11:B14,"*")</f>
        <v>0</v>
      </c>
      <c r="C60" s="108">
        <f>COUNTIF('Gifts and benefits'!C11:C14,"*")</f>
        <v>0</v>
      </c>
      <c r="D60" s="108"/>
      <c r="E60" s="108">
        <f>COUNTA('Gifts and benefits'!E11:E14)</f>
        <v>0</v>
      </c>
      <c r="F60" s="109"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22"/>
  <sheetViews>
    <sheetView tabSelected="1" zoomScale="85" zoomScaleNormal="85" workbookViewId="0">
      <selection activeCell="A46" sqref="A46"/>
    </sheetView>
  </sheetViews>
  <sheetFormatPr defaultColWidth="0" defaultRowHeight="13.2" zeroHeight="1" x14ac:dyDescent="0.25"/>
  <cols>
    <col min="1" max="1" width="35.6640625" style="15" customWidth="1"/>
    <col min="2" max="2" width="14.33203125" style="179" customWidth="1"/>
    <col min="3" max="3" width="71.44140625" style="15" customWidth="1"/>
    <col min="4" max="4" width="50" style="15" customWidth="1"/>
    <col min="5" max="5" width="21.44140625" style="15" customWidth="1"/>
    <col min="6" max="6" width="37.5546875" style="166" customWidth="1"/>
    <col min="7" max="9" width="9.109375" style="15" hidden="1" customWidth="1"/>
    <col min="10" max="13" width="0" style="15" hidden="1" customWidth="1"/>
    <col min="14" max="16384" width="9.109375" style="15" hidden="1"/>
  </cols>
  <sheetData>
    <row r="1" spans="1:6" ht="26.25" customHeight="1" x14ac:dyDescent="0.25">
      <c r="A1" s="190" t="s">
        <v>109</v>
      </c>
      <c r="B1" s="190"/>
      <c r="C1" s="190"/>
      <c r="D1" s="190"/>
      <c r="E1" s="190"/>
      <c r="F1" s="164"/>
    </row>
    <row r="2" spans="1:6" ht="21" customHeight="1" x14ac:dyDescent="0.25">
      <c r="A2" s="3" t="s">
        <v>52</v>
      </c>
      <c r="B2" s="193" t="str">
        <f>'Summary and sign-off'!B2:F2</f>
        <v>Bay of Plenty District Health Board</v>
      </c>
      <c r="C2" s="193"/>
      <c r="D2" s="193"/>
      <c r="E2" s="193"/>
      <c r="F2" s="164"/>
    </row>
    <row r="3" spans="1:6" ht="21" customHeight="1" x14ac:dyDescent="0.25">
      <c r="A3" s="3" t="s">
        <v>110</v>
      </c>
      <c r="B3" s="193" t="str">
        <f>'Summary and sign-off'!B3:F3</f>
        <v>Helen Mason</v>
      </c>
      <c r="C3" s="193"/>
      <c r="D3" s="193"/>
      <c r="E3" s="193"/>
      <c r="F3" s="164"/>
    </row>
    <row r="4" spans="1:6" ht="21" customHeight="1" x14ac:dyDescent="0.25">
      <c r="A4" s="3" t="s">
        <v>111</v>
      </c>
      <c r="B4" s="193">
        <f>'Summary and sign-off'!B4:F4</f>
        <v>43647</v>
      </c>
      <c r="C4" s="193"/>
      <c r="D4" s="193"/>
      <c r="E4" s="193"/>
      <c r="F4" s="164"/>
    </row>
    <row r="5" spans="1:6" ht="21" customHeight="1" x14ac:dyDescent="0.25">
      <c r="A5" s="3" t="s">
        <v>112</v>
      </c>
      <c r="B5" s="193">
        <f>'Summary and sign-off'!B5:F5</f>
        <v>43784</v>
      </c>
      <c r="C5" s="193"/>
      <c r="D5" s="193"/>
      <c r="E5" s="193"/>
      <c r="F5" s="164"/>
    </row>
    <row r="6" spans="1:6" ht="21" customHeight="1" x14ac:dyDescent="0.25">
      <c r="A6" s="3" t="s">
        <v>113</v>
      </c>
      <c r="B6" s="188" t="s">
        <v>80</v>
      </c>
      <c r="C6" s="188"/>
      <c r="D6" s="188"/>
      <c r="E6" s="188"/>
      <c r="F6" s="164"/>
    </row>
    <row r="7" spans="1:6" ht="21" customHeight="1" x14ac:dyDescent="0.25">
      <c r="A7" s="3" t="s">
        <v>56</v>
      </c>
      <c r="B7" s="188" t="s">
        <v>83</v>
      </c>
      <c r="C7" s="188"/>
      <c r="D7" s="188"/>
      <c r="E7" s="188"/>
      <c r="F7" s="164"/>
    </row>
    <row r="8" spans="1:6" ht="36" customHeight="1" x14ac:dyDescent="0.25">
      <c r="A8" s="196" t="s">
        <v>114</v>
      </c>
      <c r="B8" s="197"/>
      <c r="C8" s="197"/>
      <c r="D8" s="197"/>
      <c r="E8" s="197"/>
      <c r="F8" s="21"/>
    </row>
    <row r="9" spans="1:6" ht="36" customHeight="1" x14ac:dyDescent="0.25">
      <c r="A9" s="198" t="s">
        <v>115</v>
      </c>
      <c r="B9" s="199"/>
      <c r="C9" s="199"/>
      <c r="D9" s="199"/>
      <c r="E9" s="199"/>
      <c r="F9" s="21"/>
    </row>
    <row r="10" spans="1:6" ht="24.75" customHeight="1" x14ac:dyDescent="0.3">
      <c r="A10" s="195" t="s">
        <v>116</v>
      </c>
      <c r="B10" s="200"/>
      <c r="C10" s="195"/>
      <c r="D10" s="195"/>
      <c r="E10" s="195"/>
      <c r="F10" s="46"/>
    </row>
    <row r="11" spans="1:6" ht="27" customHeight="1" x14ac:dyDescent="0.25">
      <c r="A11" s="34" t="s">
        <v>117</v>
      </c>
      <c r="B11" s="167" t="s">
        <v>118</v>
      </c>
      <c r="C11" s="34" t="s">
        <v>119</v>
      </c>
      <c r="D11" s="34" t="s">
        <v>120</v>
      </c>
      <c r="E11" s="34" t="s">
        <v>121</v>
      </c>
      <c r="F11" s="47"/>
    </row>
    <row r="12" spans="1:6" s="85" customFormat="1" hidden="1" x14ac:dyDescent="0.25">
      <c r="A12" s="128"/>
      <c r="B12" s="168"/>
      <c r="C12" s="130"/>
      <c r="D12" s="130"/>
      <c r="E12" s="131"/>
      <c r="F12" s="162"/>
    </row>
    <row r="13" spans="1:6" s="183" customFormat="1" x14ac:dyDescent="0.25">
      <c r="A13" s="150" t="s">
        <v>172</v>
      </c>
      <c r="B13" s="169">
        <v>898.73</v>
      </c>
      <c r="C13" s="152" t="s">
        <v>171</v>
      </c>
      <c r="D13" s="152" t="s">
        <v>173</v>
      </c>
      <c r="E13" s="153" t="s">
        <v>174</v>
      </c>
      <c r="F13" s="182"/>
    </row>
    <row r="14" spans="1:6" s="183" customFormat="1" x14ac:dyDescent="0.25">
      <c r="A14" s="150" t="s">
        <v>172</v>
      </c>
      <c r="B14" s="169">
        <v>877.74</v>
      </c>
      <c r="C14" s="152" t="s">
        <v>171</v>
      </c>
      <c r="D14" s="152" t="s">
        <v>175</v>
      </c>
      <c r="E14" s="153" t="s">
        <v>174</v>
      </c>
      <c r="F14" s="182"/>
    </row>
    <row r="15" spans="1:6" s="85" customFormat="1" x14ac:dyDescent="0.25">
      <c r="A15" s="154"/>
      <c r="B15" s="169"/>
      <c r="C15" s="152"/>
      <c r="D15" s="152"/>
      <c r="E15" s="153"/>
      <c r="F15" s="162"/>
    </row>
    <row r="16" spans="1:6" s="85" customFormat="1" hidden="1" x14ac:dyDescent="0.25">
      <c r="A16" s="138"/>
      <c r="B16" s="170"/>
      <c r="C16" s="139"/>
      <c r="D16" s="139"/>
      <c r="E16" s="140"/>
      <c r="F16" s="162"/>
    </row>
    <row r="17" spans="1:6" ht="19.5" customHeight="1" x14ac:dyDescent="0.25">
      <c r="A17" s="103" t="s">
        <v>122</v>
      </c>
      <c r="B17" s="171">
        <f>SUM(B12:B16)</f>
        <v>1776.47</v>
      </c>
      <c r="C17" s="161" t="str">
        <f>IF(SUBTOTAL(3,B12:B16)=SUBTOTAL(103,B12:B16),'Summary and sign-off'!$A$48,'Summary and sign-off'!$A$49)</f>
        <v>Check - there are no hidden rows with data</v>
      </c>
      <c r="D17" s="194" t="str">
        <f>IF('Summary and sign-off'!F55='Summary and sign-off'!F54,'Summary and sign-off'!A51,'Summary and sign-off'!A50)</f>
        <v>Check - each entry provides sufficient information</v>
      </c>
      <c r="E17" s="194"/>
      <c r="F17" s="164"/>
    </row>
    <row r="18" spans="1:6" ht="10.5" customHeight="1" x14ac:dyDescent="0.25">
      <c r="A18" s="26"/>
      <c r="B18" s="172"/>
      <c r="C18" s="26"/>
      <c r="D18" s="26"/>
      <c r="E18" s="26"/>
      <c r="F18" s="20"/>
    </row>
    <row r="19" spans="1:6" ht="24.75" customHeight="1" x14ac:dyDescent="0.3">
      <c r="A19" s="195" t="s">
        <v>123</v>
      </c>
      <c r="B19" s="195"/>
      <c r="C19" s="195"/>
      <c r="D19" s="195"/>
      <c r="E19" s="195"/>
      <c r="F19" s="46"/>
    </row>
    <row r="20" spans="1:6" ht="27" customHeight="1" x14ac:dyDescent="0.25">
      <c r="A20" s="34" t="s">
        <v>117</v>
      </c>
      <c r="B20" s="167" t="s">
        <v>62</v>
      </c>
      <c r="C20" s="34" t="s">
        <v>124</v>
      </c>
      <c r="D20" s="34" t="s">
        <v>120</v>
      </c>
      <c r="E20" s="34" t="s">
        <v>121</v>
      </c>
      <c r="F20" s="47"/>
    </row>
    <row r="21" spans="1:6" s="85" customFormat="1" hidden="1" x14ac:dyDescent="0.25">
      <c r="A21" s="128"/>
      <c r="B21" s="168"/>
      <c r="C21" s="130"/>
      <c r="D21" s="130"/>
      <c r="E21" s="131"/>
      <c r="F21" s="162"/>
    </row>
    <row r="22" spans="1:6" s="183" customFormat="1" x14ac:dyDescent="0.25">
      <c r="A22" s="150" t="s">
        <v>176</v>
      </c>
      <c r="B22" s="169">
        <v>129</v>
      </c>
      <c r="C22" s="152" t="s">
        <v>177</v>
      </c>
      <c r="D22" s="152" t="s">
        <v>178</v>
      </c>
      <c r="E22" s="153" t="s">
        <v>179</v>
      </c>
      <c r="F22" s="182"/>
    </row>
    <row r="23" spans="1:6" s="183" customFormat="1" x14ac:dyDescent="0.25">
      <c r="A23" s="150" t="s">
        <v>176</v>
      </c>
      <c r="B23" s="169">
        <v>158.08000000000001</v>
      </c>
      <c r="C23" s="152" t="s">
        <v>180</v>
      </c>
      <c r="D23" s="152" t="s">
        <v>22</v>
      </c>
      <c r="E23" s="153" t="s">
        <v>179</v>
      </c>
      <c r="F23" s="184"/>
    </row>
    <row r="24" spans="1:6" s="183" customFormat="1" x14ac:dyDescent="0.25">
      <c r="A24" s="163">
        <v>43668</v>
      </c>
      <c r="B24" s="169">
        <v>142.19999999999999</v>
      </c>
      <c r="C24" s="152" t="s">
        <v>180</v>
      </c>
      <c r="D24" s="152" t="s">
        <v>22</v>
      </c>
      <c r="E24" s="153" t="s">
        <v>179</v>
      </c>
      <c r="F24" s="184"/>
    </row>
    <row r="25" spans="1:6" s="183" customFormat="1" x14ac:dyDescent="0.25">
      <c r="A25" s="150" t="s">
        <v>181</v>
      </c>
      <c r="B25" s="169">
        <v>192.76</v>
      </c>
      <c r="C25" s="152" t="s">
        <v>182</v>
      </c>
      <c r="D25" s="152" t="s">
        <v>22</v>
      </c>
      <c r="E25" s="153" t="s">
        <v>183</v>
      </c>
      <c r="F25" s="184"/>
    </row>
    <row r="26" spans="1:6" s="183" customFormat="1" x14ac:dyDescent="0.25">
      <c r="A26" s="150" t="s">
        <v>184</v>
      </c>
      <c r="B26" s="169">
        <v>409</v>
      </c>
      <c r="C26" s="152" t="s">
        <v>185</v>
      </c>
      <c r="D26" s="152" t="s">
        <v>173</v>
      </c>
      <c r="E26" s="153" t="s">
        <v>186</v>
      </c>
      <c r="F26" s="182"/>
    </row>
    <row r="27" spans="1:6" s="183" customFormat="1" x14ac:dyDescent="0.25">
      <c r="A27" s="150" t="s">
        <v>184</v>
      </c>
      <c r="B27" s="169">
        <v>198</v>
      </c>
      <c r="C27" s="152" t="s">
        <v>185</v>
      </c>
      <c r="D27" s="152" t="s">
        <v>178</v>
      </c>
      <c r="E27" s="153" t="s">
        <v>186</v>
      </c>
      <c r="F27" s="182"/>
    </row>
    <row r="28" spans="1:6" s="183" customFormat="1" x14ac:dyDescent="0.25">
      <c r="A28" s="163">
        <v>43684</v>
      </c>
      <c r="B28" s="169">
        <v>78.8</v>
      </c>
      <c r="C28" s="152" t="s">
        <v>185</v>
      </c>
      <c r="D28" s="152" t="s">
        <v>187</v>
      </c>
      <c r="E28" s="153" t="s">
        <v>186</v>
      </c>
      <c r="F28" s="182"/>
    </row>
    <row r="29" spans="1:6" s="183" customFormat="1" x14ac:dyDescent="0.25">
      <c r="A29" s="150" t="s">
        <v>184</v>
      </c>
      <c r="B29" s="169">
        <v>30</v>
      </c>
      <c r="C29" s="152" t="s">
        <v>185</v>
      </c>
      <c r="D29" s="152" t="s">
        <v>188</v>
      </c>
      <c r="E29" s="153" t="s">
        <v>189</v>
      </c>
      <c r="F29" s="185"/>
    </row>
    <row r="30" spans="1:6" s="183" customFormat="1" x14ac:dyDescent="0.25">
      <c r="A30" s="163">
        <v>43684</v>
      </c>
      <c r="B30" s="169">
        <v>57</v>
      </c>
      <c r="C30" s="152" t="s">
        <v>185</v>
      </c>
      <c r="D30" s="152" t="s">
        <v>190</v>
      </c>
      <c r="E30" s="153" t="s">
        <v>186</v>
      </c>
      <c r="F30" s="185"/>
    </row>
    <row r="31" spans="1:6" s="183" customFormat="1" x14ac:dyDescent="0.25">
      <c r="A31" s="163">
        <v>43698</v>
      </c>
      <c r="B31" s="169">
        <v>142.19999999999999</v>
      </c>
      <c r="C31" s="152" t="s">
        <v>180</v>
      </c>
      <c r="D31" s="152" t="s">
        <v>22</v>
      </c>
      <c r="E31" s="153" t="s">
        <v>179</v>
      </c>
      <c r="F31" s="185"/>
    </row>
    <row r="32" spans="1:6" s="183" customFormat="1" x14ac:dyDescent="0.25">
      <c r="A32" s="163">
        <v>43699</v>
      </c>
      <c r="B32" s="169">
        <v>605.98</v>
      </c>
      <c r="C32" s="152" t="s">
        <v>191</v>
      </c>
      <c r="D32" s="152" t="s">
        <v>173</v>
      </c>
      <c r="E32" s="153" t="s">
        <v>186</v>
      </c>
      <c r="F32" s="186"/>
    </row>
    <row r="33" spans="1:6" s="183" customFormat="1" x14ac:dyDescent="0.25">
      <c r="A33" s="163">
        <v>43699</v>
      </c>
      <c r="B33" s="169">
        <v>233.1</v>
      </c>
      <c r="C33" s="152" t="s">
        <v>191</v>
      </c>
      <c r="D33" s="152" t="s">
        <v>178</v>
      </c>
      <c r="E33" s="153" t="s">
        <v>186</v>
      </c>
      <c r="F33" s="186"/>
    </row>
    <row r="34" spans="1:6" s="183" customFormat="1" x14ac:dyDescent="0.25">
      <c r="A34" s="163">
        <v>43699</v>
      </c>
      <c r="B34" s="169">
        <v>94.3</v>
      </c>
      <c r="C34" s="152" t="s">
        <v>191</v>
      </c>
      <c r="D34" s="152" t="s">
        <v>187</v>
      </c>
      <c r="E34" s="153" t="s">
        <v>186</v>
      </c>
      <c r="F34" s="186"/>
    </row>
    <row r="35" spans="1:6" s="183" customFormat="1" x14ac:dyDescent="0.25">
      <c r="A35" s="163">
        <v>43699</v>
      </c>
      <c r="B35" s="169">
        <v>50</v>
      </c>
      <c r="C35" s="152" t="s">
        <v>191</v>
      </c>
      <c r="D35" s="152" t="s">
        <v>190</v>
      </c>
      <c r="E35" s="153" t="s">
        <v>186</v>
      </c>
      <c r="F35" s="185"/>
    </row>
    <row r="36" spans="1:6" s="183" customFormat="1" x14ac:dyDescent="0.25">
      <c r="A36" s="163" t="s">
        <v>192</v>
      </c>
      <c r="B36" s="169">
        <v>30</v>
      </c>
      <c r="C36" s="152" t="s">
        <v>191</v>
      </c>
      <c r="D36" s="152" t="s">
        <v>188</v>
      </c>
      <c r="E36" s="153" t="s">
        <v>189</v>
      </c>
      <c r="F36" s="185"/>
    </row>
    <row r="37" spans="1:6" s="183" customFormat="1" x14ac:dyDescent="0.25">
      <c r="A37" s="163">
        <v>43720</v>
      </c>
      <c r="B37" s="169">
        <v>598</v>
      </c>
      <c r="C37" s="152" t="s">
        <v>185</v>
      </c>
      <c r="D37" s="152" t="s">
        <v>173</v>
      </c>
      <c r="E37" s="153" t="s">
        <v>186</v>
      </c>
      <c r="F37" s="186"/>
    </row>
    <row r="38" spans="1:6" s="183" customFormat="1" x14ac:dyDescent="0.25">
      <c r="A38" s="163">
        <v>43720</v>
      </c>
      <c r="B38" s="169">
        <v>82</v>
      </c>
      <c r="C38" s="152" t="s">
        <v>185</v>
      </c>
      <c r="D38" s="152" t="s">
        <v>187</v>
      </c>
      <c r="E38" s="153" t="s">
        <v>186</v>
      </c>
      <c r="F38" s="186"/>
    </row>
    <row r="39" spans="1:6" s="183" customFormat="1" x14ac:dyDescent="0.25">
      <c r="A39" s="163">
        <v>43720</v>
      </c>
      <c r="B39" s="169">
        <v>15</v>
      </c>
      <c r="C39" s="152" t="s">
        <v>185</v>
      </c>
      <c r="D39" s="152" t="s">
        <v>188</v>
      </c>
      <c r="E39" s="153" t="s">
        <v>189</v>
      </c>
      <c r="F39" s="185"/>
    </row>
    <row r="40" spans="1:6" s="183" customFormat="1" x14ac:dyDescent="0.25">
      <c r="A40" s="163">
        <v>43742</v>
      </c>
      <c r="B40" s="169">
        <v>90.06</v>
      </c>
      <c r="C40" s="152" t="s">
        <v>193</v>
      </c>
      <c r="D40" s="152" t="s">
        <v>22</v>
      </c>
      <c r="E40" s="153" t="s">
        <v>183</v>
      </c>
      <c r="F40" s="185"/>
    </row>
    <row r="41" spans="1:6" s="183" customFormat="1" x14ac:dyDescent="0.25">
      <c r="A41" s="163">
        <v>43748</v>
      </c>
      <c r="B41" s="169">
        <v>612.03</v>
      </c>
      <c r="C41" s="152" t="s">
        <v>185</v>
      </c>
      <c r="D41" s="152" t="s">
        <v>173</v>
      </c>
      <c r="E41" s="153" t="s">
        <v>186</v>
      </c>
      <c r="F41" s="186"/>
    </row>
    <row r="42" spans="1:6" s="183" customFormat="1" x14ac:dyDescent="0.25">
      <c r="A42" s="163">
        <v>43748</v>
      </c>
      <c r="B42" s="169">
        <v>75.5</v>
      </c>
      <c r="C42" s="152" t="s">
        <v>185</v>
      </c>
      <c r="D42" s="152" t="s">
        <v>187</v>
      </c>
      <c r="E42" s="153" t="s">
        <v>186</v>
      </c>
      <c r="F42" s="186"/>
    </row>
    <row r="43" spans="1:6" s="183" customFormat="1" x14ac:dyDescent="0.25">
      <c r="A43" s="163">
        <v>43748</v>
      </c>
      <c r="B43" s="169">
        <v>17</v>
      </c>
      <c r="C43" s="152" t="s">
        <v>185</v>
      </c>
      <c r="D43" s="152" t="s">
        <v>188</v>
      </c>
      <c r="E43" s="153" t="s">
        <v>189</v>
      </c>
      <c r="F43" s="185"/>
    </row>
    <row r="44" spans="1:6" s="183" customFormat="1" x14ac:dyDescent="0.25">
      <c r="A44" s="163">
        <v>43763</v>
      </c>
      <c r="B44" s="169">
        <v>531.99</v>
      </c>
      <c r="C44" s="152" t="s">
        <v>185</v>
      </c>
      <c r="D44" s="152" t="s">
        <v>173</v>
      </c>
      <c r="E44" s="153" t="s">
        <v>186</v>
      </c>
      <c r="F44" s="186"/>
    </row>
    <row r="45" spans="1:6" s="183" customFormat="1" x14ac:dyDescent="0.25">
      <c r="A45" s="163">
        <v>43763</v>
      </c>
      <c r="B45" s="169">
        <v>95.4</v>
      </c>
      <c r="C45" s="152" t="s">
        <v>185</v>
      </c>
      <c r="D45" s="152" t="s">
        <v>187</v>
      </c>
      <c r="E45" s="153" t="s">
        <v>186</v>
      </c>
      <c r="F45" s="186"/>
    </row>
    <row r="46" spans="1:6" s="183" customFormat="1" x14ac:dyDescent="0.25">
      <c r="A46" s="163">
        <v>43763</v>
      </c>
      <c r="B46" s="169">
        <v>15</v>
      </c>
      <c r="C46" s="152" t="s">
        <v>185</v>
      </c>
      <c r="D46" s="152" t="s">
        <v>194</v>
      </c>
      <c r="E46" s="153" t="s">
        <v>189</v>
      </c>
      <c r="F46" s="185"/>
    </row>
    <row r="47" spans="1:6" s="183" customFormat="1" x14ac:dyDescent="0.25">
      <c r="A47" s="163">
        <v>43769</v>
      </c>
      <c r="B47" s="169">
        <v>149</v>
      </c>
      <c r="C47" s="152" t="s">
        <v>193</v>
      </c>
      <c r="D47" s="152" t="s">
        <v>178</v>
      </c>
      <c r="E47" s="153" t="s">
        <v>183</v>
      </c>
      <c r="F47" s="186"/>
    </row>
    <row r="48" spans="1:6" s="183" customFormat="1" x14ac:dyDescent="0.25">
      <c r="A48" s="163" t="s">
        <v>196</v>
      </c>
      <c r="B48" s="169">
        <v>159.58000000000001</v>
      </c>
      <c r="C48" s="152" t="s">
        <v>193</v>
      </c>
      <c r="D48" s="152" t="s">
        <v>22</v>
      </c>
      <c r="E48" s="153" t="s">
        <v>183</v>
      </c>
      <c r="F48" s="185"/>
    </row>
    <row r="49" spans="1:6" s="183" customFormat="1" x14ac:dyDescent="0.25">
      <c r="A49" s="163" t="s">
        <v>195</v>
      </c>
      <c r="B49" s="169">
        <v>727</v>
      </c>
      <c r="C49" s="152" t="s">
        <v>185</v>
      </c>
      <c r="D49" s="152" t="s">
        <v>173</v>
      </c>
      <c r="E49" s="153" t="s">
        <v>186</v>
      </c>
      <c r="F49" s="186"/>
    </row>
    <row r="50" spans="1:6" s="183" customFormat="1" x14ac:dyDescent="0.25">
      <c r="A50" s="150" t="s">
        <v>195</v>
      </c>
      <c r="B50" s="169">
        <v>1070.0999999999999</v>
      </c>
      <c r="C50" s="152" t="s">
        <v>185</v>
      </c>
      <c r="D50" s="152" t="s">
        <v>178</v>
      </c>
      <c r="E50" s="153" t="s">
        <v>186</v>
      </c>
      <c r="F50" s="182"/>
    </row>
    <row r="51" spans="1:6" s="183" customFormat="1" x14ac:dyDescent="0.25">
      <c r="A51" s="163">
        <v>43775</v>
      </c>
      <c r="B51" s="169">
        <v>55.7</v>
      </c>
      <c r="C51" s="152" t="s">
        <v>185</v>
      </c>
      <c r="D51" s="152" t="s">
        <v>187</v>
      </c>
      <c r="E51" s="153" t="s">
        <v>186</v>
      </c>
      <c r="F51" s="182"/>
    </row>
    <row r="52" spans="1:6" s="183" customFormat="1" x14ac:dyDescent="0.25">
      <c r="A52" s="163">
        <v>43775</v>
      </c>
      <c r="B52" s="169">
        <v>30</v>
      </c>
      <c r="C52" s="152" t="s">
        <v>185</v>
      </c>
      <c r="D52" s="152" t="s">
        <v>188</v>
      </c>
      <c r="E52" s="153" t="s">
        <v>189</v>
      </c>
      <c r="F52" s="184"/>
    </row>
    <row r="53" spans="1:6" s="183" customFormat="1" x14ac:dyDescent="0.25">
      <c r="A53" s="163">
        <v>43780</v>
      </c>
      <c r="B53" s="169">
        <v>26.6</v>
      </c>
      <c r="C53" s="152" t="s">
        <v>185</v>
      </c>
      <c r="D53" s="152" t="s">
        <v>187</v>
      </c>
      <c r="E53" s="153" t="s">
        <v>186</v>
      </c>
      <c r="F53" s="182"/>
    </row>
    <row r="54" spans="1:6" s="85" customFormat="1" x14ac:dyDescent="0.25">
      <c r="A54" s="150"/>
      <c r="B54" s="169"/>
      <c r="C54" s="152"/>
      <c r="D54" s="152"/>
      <c r="E54" s="153"/>
      <c r="F54" s="162"/>
    </row>
    <row r="55" spans="1:6" s="85" customFormat="1" hidden="1" x14ac:dyDescent="0.25">
      <c r="A55" s="141"/>
      <c r="B55" s="173"/>
      <c r="C55" s="142"/>
      <c r="D55" s="142"/>
      <c r="E55" s="143"/>
      <c r="F55" s="162"/>
    </row>
    <row r="56" spans="1:6" ht="19.5" customHeight="1" x14ac:dyDescent="0.25">
      <c r="A56" s="103" t="s">
        <v>125</v>
      </c>
      <c r="B56" s="171">
        <f>SUM(B21:B55)</f>
        <v>6900.38</v>
      </c>
      <c r="C56" s="161" t="str">
        <f>IF(SUBTOTAL(3,B21:B55)=SUBTOTAL(103,B21:B55),'Summary and sign-off'!$A$48,'Summary and sign-off'!$A$49)</f>
        <v>Check - there are no hidden rows with data</v>
      </c>
      <c r="D56" s="194" t="str">
        <f>IF('Summary and sign-off'!F56='Summary and sign-off'!F54,'Summary and sign-off'!A51,'Summary and sign-off'!A50)</f>
        <v>Check - each entry provides sufficient information</v>
      </c>
      <c r="E56" s="194"/>
      <c r="F56" s="164"/>
    </row>
    <row r="57" spans="1:6" ht="10.5" customHeight="1" x14ac:dyDescent="0.25">
      <c r="A57" s="26"/>
      <c r="B57" s="172"/>
      <c r="C57" s="26"/>
      <c r="D57" s="26"/>
      <c r="E57" s="26"/>
      <c r="F57" s="20"/>
    </row>
    <row r="58" spans="1:6" ht="24.75" customHeight="1" x14ac:dyDescent="0.25">
      <c r="A58" s="195" t="s">
        <v>126</v>
      </c>
      <c r="B58" s="195"/>
      <c r="C58" s="195"/>
      <c r="D58" s="195"/>
      <c r="E58" s="195"/>
      <c r="F58" s="164"/>
    </row>
    <row r="59" spans="1:6" ht="27" customHeight="1" x14ac:dyDescent="0.25">
      <c r="A59" s="34" t="s">
        <v>117</v>
      </c>
      <c r="B59" s="167" t="s">
        <v>62</v>
      </c>
      <c r="C59" s="34" t="s">
        <v>127</v>
      </c>
      <c r="D59" s="34" t="s">
        <v>128</v>
      </c>
      <c r="E59" s="34" t="s">
        <v>121</v>
      </c>
      <c r="F59" s="165"/>
    </row>
    <row r="60" spans="1:6" s="85" customFormat="1" hidden="1" x14ac:dyDescent="0.25">
      <c r="A60" s="128"/>
      <c r="B60" s="168"/>
      <c r="C60" s="130"/>
      <c r="D60" s="130"/>
      <c r="E60" s="131"/>
      <c r="F60" s="162"/>
    </row>
    <row r="61" spans="1:6" s="85" customFormat="1" x14ac:dyDescent="0.25">
      <c r="A61" s="150" t="s">
        <v>199</v>
      </c>
      <c r="B61" s="169"/>
      <c r="C61" s="152"/>
      <c r="D61" s="152"/>
      <c r="E61" s="153"/>
      <c r="F61" s="162"/>
    </row>
    <row r="62" spans="1:6" s="85" customFormat="1" x14ac:dyDescent="0.25">
      <c r="A62" s="150"/>
      <c r="B62" s="169"/>
      <c r="C62" s="152"/>
      <c r="D62" s="152"/>
      <c r="E62" s="153"/>
      <c r="F62" s="162"/>
    </row>
    <row r="63" spans="1:6" s="85" customFormat="1" hidden="1" x14ac:dyDescent="0.25">
      <c r="A63" s="128"/>
      <c r="B63" s="168"/>
      <c r="C63" s="130"/>
      <c r="D63" s="130"/>
      <c r="E63" s="131"/>
      <c r="F63" s="162"/>
    </row>
    <row r="64" spans="1:6" ht="19.5" customHeight="1" x14ac:dyDescent="0.25">
      <c r="A64" s="103" t="s">
        <v>129</v>
      </c>
      <c r="B64" s="171">
        <f>SUM(B60:B63)</f>
        <v>0</v>
      </c>
      <c r="C64" s="161" t="str">
        <f>IF(SUBTOTAL(3,B60:B63)=SUBTOTAL(103,B60:B63),'Summary and sign-off'!$A$48,'Summary and sign-off'!$A$49)</f>
        <v>Check - there are no hidden rows with data</v>
      </c>
      <c r="D64" s="194" t="str">
        <f>IF('Summary and sign-off'!F57='Summary and sign-off'!F54,'Summary and sign-off'!A51,'Summary and sign-off'!A50)</f>
        <v>Check - each entry provides sufficient information</v>
      </c>
      <c r="E64" s="194"/>
      <c r="F64" s="164"/>
    </row>
    <row r="65" spans="1:6" ht="10.5" customHeight="1" x14ac:dyDescent="0.25">
      <c r="A65" s="26"/>
      <c r="B65" s="174"/>
      <c r="C65" s="21"/>
      <c r="D65" s="26"/>
      <c r="E65" s="26"/>
      <c r="F65" s="20"/>
    </row>
    <row r="66" spans="1:6" ht="34.5" customHeight="1" x14ac:dyDescent="0.25">
      <c r="A66" s="48" t="s">
        <v>130</v>
      </c>
      <c r="B66" s="175">
        <f>B17+B56+B64</f>
        <v>8676.85</v>
      </c>
      <c r="C66" s="49"/>
      <c r="D66" s="49"/>
      <c r="E66" s="49"/>
      <c r="F66" s="50"/>
    </row>
    <row r="67" spans="1:6" x14ac:dyDescent="0.25">
      <c r="A67" s="26"/>
      <c r="B67" s="172"/>
      <c r="C67" s="26"/>
      <c r="D67" s="26"/>
      <c r="E67" s="26"/>
      <c r="F67" s="20"/>
    </row>
    <row r="68" spans="1:6" x14ac:dyDescent="0.25">
      <c r="A68" s="50" t="s">
        <v>73</v>
      </c>
      <c r="B68" s="176"/>
      <c r="C68" s="25"/>
      <c r="D68" s="25"/>
      <c r="E68" s="25"/>
      <c r="F68" s="20"/>
    </row>
    <row r="69" spans="1:6" ht="12.6" customHeight="1" x14ac:dyDescent="0.25">
      <c r="A69" s="22" t="s">
        <v>131</v>
      </c>
      <c r="B69" s="177"/>
      <c r="C69" s="51"/>
      <c r="D69" s="31"/>
      <c r="E69" s="31"/>
      <c r="F69" s="20"/>
    </row>
    <row r="70" spans="1:6" ht="12.9" customHeight="1" x14ac:dyDescent="0.25">
      <c r="A70" s="30" t="s">
        <v>132</v>
      </c>
      <c r="B70" s="174"/>
      <c r="C70" s="31"/>
      <c r="D70" s="26"/>
      <c r="E70" s="31"/>
      <c r="F70" s="20"/>
    </row>
    <row r="71" spans="1:6" x14ac:dyDescent="0.25">
      <c r="A71" s="30" t="s">
        <v>133</v>
      </c>
      <c r="B71" s="177"/>
      <c r="C71" s="31"/>
      <c r="D71" s="31"/>
      <c r="E71" s="52"/>
      <c r="F71" s="164"/>
    </row>
    <row r="72" spans="1:6" x14ac:dyDescent="0.25">
      <c r="A72" s="22" t="s">
        <v>79</v>
      </c>
      <c r="B72" s="176"/>
      <c r="C72" s="25"/>
      <c r="D72" s="25"/>
      <c r="E72" s="25"/>
      <c r="F72" s="20"/>
    </row>
    <row r="73" spans="1:6" ht="12.9" customHeight="1" x14ac:dyDescent="0.25">
      <c r="A73" s="30" t="s">
        <v>134</v>
      </c>
      <c r="B73" s="174"/>
      <c r="C73" s="31"/>
      <c r="D73" s="26"/>
      <c r="E73" s="31"/>
      <c r="F73" s="20"/>
    </row>
    <row r="74" spans="1:6" x14ac:dyDescent="0.25">
      <c r="A74" s="30" t="s">
        <v>135</v>
      </c>
      <c r="B74" s="177"/>
      <c r="C74" s="31"/>
      <c r="D74" s="31"/>
      <c r="E74" s="52"/>
      <c r="F74" s="164"/>
    </row>
    <row r="75" spans="1:6" x14ac:dyDescent="0.25">
      <c r="A75" s="35" t="s">
        <v>136</v>
      </c>
      <c r="B75" s="178"/>
      <c r="C75" s="35"/>
      <c r="D75" s="35"/>
      <c r="E75" s="52"/>
      <c r="F75" s="164"/>
    </row>
    <row r="76" spans="1:6" x14ac:dyDescent="0.25">
      <c r="A76" s="39"/>
      <c r="B76" s="174"/>
      <c r="C76" s="26"/>
      <c r="D76" s="26"/>
      <c r="E76" s="45"/>
      <c r="F76" s="164"/>
    </row>
    <row r="77" spans="1:6" hidden="1" x14ac:dyDescent="0.25">
      <c r="A77" s="39"/>
      <c r="B77" s="174"/>
      <c r="C77" s="26"/>
      <c r="D77" s="26"/>
      <c r="E77" s="45"/>
      <c r="F77" s="164"/>
    </row>
    <row r="78" spans="1:6" hidden="1" x14ac:dyDescent="0.25"/>
    <row r="79" spans="1:6" hidden="1" x14ac:dyDescent="0.25"/>
    <row r="80" spans="1:6" hidden="1" x14ac:dyDescent="0.25"/>
    <row r="81" spans="1:6" hidden="1" x14ac:dyDescent="0.25"/>
    <row r="82" spans="1:6" ht="12.75" hidden="1" customHeight="1" x14ac:dyDescent="0.25"/>
    <row r="83" spans="1:6" hidden="1" x14ac:dyDescent="0.25"/>
    <row r="84" spans="1:6" hidden="1" x14ac:dyDescent="0.25"/>
    <row r="85" spans="1:6" hidden="1" x14ac:dyDescent="0.25">
      <c r="A85" s="53"/>
      <c r="B85" s="180"/>
      <c r="C85" s="45"/>
      <c r="D85" s="45"/>
      <c r="E85" s="45"/>
      <c r="F85" s="164"/>
    </row>
    <row r="86" spans="1:6" hidden="1" x14ac:dyDescent="0.25">
      <c r="A86" s="53"/>
      <c r="B86" s="180"/>
      <c r="C86" s="45"/>
      <c r="D86" s="45"/>
      <c r="E86" s="45"/>
      <c r="F86" s="164"/>
    </row>
    <row r="87" spans="1:6" hidden="1" x14ac:dyDescent="0.25">
      <c r="A87" s="53"/>
      <c r="B87" s="180"/>
      <c r="C87" s="45"/>
      <c r="D87" s="45"/>
      <c r="E87" s="45"/>
      <c r="F87" s="164"/>
    </row>
    <row r="88" spans="1:6" hidden="1" x14ac:dyDescent="0.25">
      <c r="A88" s="53"/>
      <c r="B88" s="180"/>
      <c r="C88" s="45"/>
      <c r="D88" s="45"/>
      <c r="E88" s="45"/>
      <c r="F88" s="164"/>
    </row>
    <row r="89" spans="1:6" hidden="1" x14ac:dyDescent="0.25">
      <c r="A89" s="53"/>
      <c r="B89" s="180"/>
      <c r="C89" s="45"/>
      <c r="D89" s="45"/>
      <c r="E89" s="45"/>
      <c r="F89" s="164"/>
    </row>
    <row r="90" spans="1:6" hidden="1" x14ac:dyDescent="0.25"/>
    <row r="91" spans="1:6" hidden="1" x14ac:dyDescent="0.25"/>
    <row r="92" spans="1:6" hidden="1" x14ac:dyDescent="0.25"/>
    <row r="93" spans="1:6" hidden="1" x14ac:dyDescent="0.25"/>
    <row r="94" spans="1:6" hidden="1" x14ac:dyDescent="0.25"/>
    <row r="95" spans="1:6" hidden="1" x14ac:dyDescent="0.25"/>
    <row r="96" spans="1:6" hidden="1" x14ac:dyDescent="0.25"/>
    <row r="97" hidden="1"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sheetData>
  <sheetProtection sheet="1" objects="1" scenarios="1" formatCells="0" formatRows="0" insertColumns="0" insertRows="0" deleteRows="0"/>
  <mergeCells count="15">
    <mergeCell ref="B7:E7"/>
    <mergeCell ref="B5:E5"/>
    <mergeCell ref="D64:E64"/>
    <mergeCell ref="A1:E1"/>
    <mergeCell ref="A19:E19"/>
    <mergeCell ref="A58:E58"/>
    <mergeCell ref="B2:E2"/>
    <mergeCell ref="B3:E3"/>
    <mergeCell ref="B4:E4"/>
    <mergeCell ref="A8:E8"/>
    <mergeCell ref="A9:E9"/>
    <mergeCell ref="B6:E6"/>
    <mergeCell ref="D17:E17"/>
    <mergeCell ref="D56:E56"/>
    <mergeCell ref="A10:E10"/>
  </mergeCells>
  <dataValidations xWindow="194" yWindow="416"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54:A55 A16 A60 A63 A12:A14">
      <formula1>$B$4</formula1>
      <formula2>$B$5</formula2>
    </dataValidation>
    <dataValidation allowBlank="1" showInputMessage="1" showErrorMessage="1" prompt="Insert additional rows as needed:_x000a_- 'right click' on a row number (left of screen)_x000a_- select 'Insert' (this will insert a row above it)" sqref="A59 A20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5 A61:A62 A22:A48 A49:A53">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94" yWindow="41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B60:B63 B21:B55 B12:B16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3.2" zeroHeight="1" x14ac:dyDescent="0.25"/>
  <cols>
    <col min="1" max="1" width="35.6640625" style="15" customWidth="1"/>
    <col min="2" max="2" width="14.33203125" style="15" customWidth="1"/>
    <col min="3" max="3" width="71.44140625" style="15" customWidth="1"/>
    <col min="4" max="4" width="50" style="15" customWidth="1"/>
    <col min="5" max="5" width="21.44140625" style="15" customWidth="1"/>
    <col min="6" max="6" width="39.33203125" style="15" customWidth="1"/>
    <col min="7" max="10" width="9.109375" style="15" hidden="1" customWidth="1"/>
    <col min="11" max="13" width="0" style="15" hidden="1" customWidth="1"/>
    <col min="14" max="16384" width="0" style="15" hidden="1"/>
  </cols>
  <sheetData>
    <row r="1" spans="1:6" ht="26.25" customHeight="1" x14ac:dyDescent="0.25">
      <c r="A1" s="190" t="s">
        <v>109</v>
      </c>
      <c r="B1" s="190"/>
      <c r="C1" s="190"/>
      <c r="D1" s="190"/>
      <c r="E1" s="190"/>
      <c r="F1" s="37"/>
    </row>
    <row r="2" spans="1:6" ht="21" customHeight="1" x14ac:dyDescent="0.25">
      <c r="A2" s="3" t="s">
        <v>52</v>
      </c>
      <c r="B2" s="193" t="str">
        <f>'Summary and sign-off'!B2:F2</f>
        <v>Bay of Plenty District Health Board</v>
      </c>
      <c r="C2" s="193"/>
      <c r="D2" s="193"/>
      <c r="E2" s="193"/>
      <c r="F2" s="37"/>
    </row>
    <row r="3" spans="1:6" ht="21" customHeight="1" x14ac:dyDescent="0.25">
      <c r="A3" s="3" t="s">
        <v>110</v>
      </c>
      <c r="B3" s="193" t="str">
        <f>'Summary and sign-off'!B3:F3</f>
        <v>Helen Mason</v>
      </c>
      <c r="C3" s="193"/>
      <c r="D3" s="193"/>
      <c r="E3" s="193"/>
      <c r="F3" s="37"/>
    </row>
    <row r="4" spans="1:6" ht="21" customHeight="1" x14ac:dyDescent="0.25">
      <c r="A4" s="3" t="s">
        <v>111</v>
      </c>
      <c r="B4" s="193">
        <f>'Summary and sign-off'!B4:F4</f>
        <v>43647</v>
      </c>
      <c r="C4" s="193"/>
      <c r="D4" s="193"/>
      <c r="E4" s="193"/>
      <c r="F4" s="37"/>
    </row>
    <row r="5" spans="1:6" ht="21" customHeight="1" x14ac:dyDescent="0.25">
      <c r="A5" s="3" t="s">
        <v>112</v>
      </c>
      <c r="B5" s="193">
        <f>'Summary and sign-off'!B5:F5</f>
        <v>43784</v>
      </c>
      <c r="C5" s="193"/>
      <c r="D5" s="193"/>
      <c r="E5" s="193"/>
      <c r="F5" s="37"/>
    </row>
    <row r="6" spans="1:6" ht="21" customHeight="1" x14ac:dyDescent="0.25">
      <c r="A6" s="3" t="s">
        <v>113</v>
      </c>
      <c r="B6" s="188" t="s">
        <v>80</v>
      </c>
      <c r="C6" s="188"/>
      <c r="D6" s="188"/>
      <c r="E6" s="188"/>
      <c r="F6" s="37"/>
    </row>
    <row r="7" spans="1:6" ht="21" customHeight="1" x14ac:dyDescent="0.25">
      <c r="A7" s="3" t="s">
        <v>56</v>
      </c>
      <c r="B7" s="188" t="s">
        <v>83</v>
      </c>
      <c r="C7" s="188"/>
      <c r="D7" s="188"/>
      <c r="E7" s="188"/>
      <c r="F7" s="37"/>
    </row>
    <row r="8" spans="1:6" ht="35.25" customHeight="1" x14ac:dyDescent="0.3">
      <c r="A8" s="203" t="s">
        <v>137</v>
      </c>
      <c r="B8" s="203"/>
      <c r="C8" s="204"/>
      <c r="D8" s="204"/>
      <c r="E8" s="204"/>
      <c r="F8" s="41"/>
    </row>
    <row r="9" spans="1:6" ht="35.25" customHeight="1" x14ac:dyDescent="0.3">
      <c r="A9" s="201" t="s">
        <v>138</v>
      </c>
      <c r="B9" s="202"/>
      <c r="C9" s="202"/>
      <c r="D9" s="202"/>
      <c r="E9" s="202"/>
      <c r="F9" s="41"/>
    </row>
    <row r="10" spans="1:6" ht="27" customHeight="1" x14ac:dyDescent="0.25">
      <c r="A10" s="34" t="s">
        <v>139</v>
      </c>
      <c r="B10" s="34" t="s">
        <v>62</v>
      </c>
      <c r="C10" s="34" t="s">
        <v>140</v>
      </c>
      <c r="D10" s="34" t="s">
        <v>141</v>
      </c>
      <c r="E10" s="34" t="s">
        <v>121</v>
      </c>
      <c r="F10" s="22"/>
    </row>
    <row r="11" spans="1:6" s="85" customFormat="1" hidden="1" x14ac:dyDescent="0.25">
      <c r="A11" s="132"/>
      <c r="B11" s="129"/>
      <c r="C11" s="133"/>
      <c r="D11" s="133"/>
      <c r="E11" s="134"/>
      <c r="F11" s="1"/>
    </row>
    <row r="12" spans="1:6" s="85" customFormat="1" x14ac:dyDescent="0.25">
      <c r="A12" s="150" t="s">
        <v>199</v>
      </c>
      <c r="B12" s="151"/>
      <c r="C12" s="155"/>
      <c r="D12" s="155"/>
      <c r="E12" s="156"/>
      <c r="F12" s="1"/>
    </row>
    <row r="13" spans="1:6" s="85" customFormat="1" x14ac:dyDescent="0.25">
      <c r="A13" s="154"/>
      <c r="B13" s="151"/>
      <c r="C13" s="155"/>
      <c r="D13" s="155"/>
      <c r="E13" s="156"/>
      <c r="F13" s="1"/>
    </row>
    <row r="14" spans="1:6" s="85" customFormat="1" ht="11.25" hidden="1" customHeight="1" x14ac:dyDescent="0.25">
      <c r="A14" s="132"/>
      <c r="B14" s="129"/>
      <c r="C14" s="133"/>
      <c r="D14" s="133"/>
      <c r="E14" s="134"/>
      <c r="F14" s="1"/>
    </row>
    <row r="15" spans="1:6" ht="34.5" customHeight="1" x14ac:dyDescent="0.25">
      <c r="A15" s="86" t="s">
        <v>142</v>
      </c>
      <c r="B15" s="93">
        <f>SUM(B11:B14)</f>
        <v>0</v>
      </c>
      <c r="C15" s="102" t="str">
        <f>IF(SUBTOTAL(3,B11:B14)=SUBTOTAL(103,B11:B14),'Summary and sign-off'!$A$48,'Summary and sign-off'!$A$49)</f>
        <v>Check - there are no hidden rows with data</v>
      </c>
      <c r="D15" s="194" t="str">
        <f>IF('Summary and sign-off'!F58='Summary and sign-off'!F54,'Summary and sign-off'!A51,'Summary and sign-off'!A50)</f>
        <v>Check - each entry provides sufficient information</v>
      </c>
      <c r="E15" s="194"/>
      <c r="F15" s="1"/>
    </row>
    <row r="16" spans="1:6" x14ac:dyDescent="0.25">
      <c r="A16" s="20"/>
      <c r="B16" s="19"/>
      <c r="C16" s="19"/>
      <c r="D16" s="19"/>
      <c r="E16" s="19"/>
      <c r="F16" s="37"/>
    </row>
    <row r="17" spans="1:6" x14ac:dyDescent="0.25">
      <c r="A17" s="20" t="s">
        <v>73</v>
      </c>
      <c r="B17" s="21"/>
      <c r="C17" s="26"/>
      <c r="D17" s="19"/>
      <c r="E17" s="19"/>
      <c r="F17" s="37"/>
    </row>
    <row r="18" spans="1:6" ht="12.75" customHeight="1" x14ac:dyDescent="0.25">
      <c r="A18" s="22" t="s">
        <v>143</v>
      </c>
      <c r="B18" s="22"/>
      <c r="C18" s="22"/>
      <c r="D18" s="22"/>
      <c r="E18" s="22"/>
      <c r="F18" s="37"/>
    </row>
    <row r="19" spans="1:6" x14ac:dyDescent="0.25">
      <c r="A19" s="22" t="s">
        <v>144</v>
      </c>
      <c r="B19" s="30"/>
      <c r="C19" s="42"/>
      <c r="D19" s="43"/>
      <c r="E19" s="43"/>
      <c r="F19" s="37"/>
    </row>
    <row r="20" spans="1:6" x14ac:dyDescent="0.25">
      <c r="A20" s="22" t="s">
        <v>79</v>
      </c>
      <c r="B20" s="24"/>
      <c r="C20" s="25"/>
      <c r="D20" s="25"/>
      <c r="E20" s="25"/>
      <c r="F20" s="26"/>
    </row>
    <row r="21" spans="1:6" x14ac:dyDescent="0.25">
      <c r="A21" s="30" t="s">
        <v>145</v>
      </c>
      <c r="B21" s="30"/>
      <c r="C21" s="42"/>
      <c r="D21" s="42"/>
      <c r="E21" s="42"/>
      <c r="F21" s="37"/>
    </row>
    <row r="22" spans="1:6" ht="12.75" customHeight="1" x14ac:dyDescent="0.25">
      <c r="A22" s="30" t="s">
        <v>146</v>
      </c>
      <c r="B22" s="30"/>
      <c r="C22" s="44"/>
      <c r="D22" s="44"/>
      <c r="E22" s="32"/>
      <c r="F22" s="37"/>
    </row>
    <row r="23" spans="1:6" x14ac:dyDescent="0.25">
      <c r="A23" s="19"/>
      <c r="B23" s="19"/>
      <c r="C23" s="19"/>
      <c r="D23" s="19"/>
      <c r="E23" s="19"/>
      <c r="F23" s="37"/>
    </row>
    <row r="24" spans="1:6" hidden="1" x14ac:dyDescent="0.25"/>
    <row r="25" spans="1:6" hidden="1" x14ac:dyDescent="0.25"/>
    <row r="26" spans="1:6" hidden="1" x14ac:dyDescent="0.25"/>
    <row r="27" spans="1:6" hidden="1" x14ac:dyDescent="0.25"/>
    <row r="28" spans="1:6" hidden="1" x14ac:dyDescent="0.25"/>
    <row r="29" spans="1:6" hidden="1" x14ac:dyDescent="0.25"/>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x14ac:dyDescent="0.25"/>
    <row r="44" x14ac:dyDescent="0.25"/>
    <row r="45" x14ac:dyDescent="0.25"/>
    <row r="46" x14ac:dyDescent="0.25"/>
    <row r="47" x14ac:dyDescent="0.25"/>
    <row r="48" x14ac:dyDescent="0.25"/>
    <row r="49" x14ac:dyDescent="0.25"/>
    <row r="50" x14ac:dyDescent="0.25"/>
    <row r="51" x14ac:dyDescent="0.25"/>
    <row r="52" x14ac:dyDescent="0.25"/>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85" zoomScaleNormal="85" workbookViewId="0">
      <selection activeCell="B7" sqref="B7:E7"/>
    </sheetView>
  </sheetViews>
  <sheetFormatPr defaultColWidth="0" defaultRowHeight="13.2" zeroHeight="1" x14ac:dyDescent="0.25"/>
  <cols>
    <col min="1" max="1" width="35.6640625" style="15" customWidth="1"/>
    <col min="2" max="2" width="14.33203125" style="15" customWidth="1"/>
    <col min="3" max="3" width="71.44140625" style="15" customWidth="1"/>
    <col min="4" max="4" width="50" style="15" customWidth="1"/>
    <col min="5" max="5" width="21.44140625" style="15" customWidth="1"/>
    <col min="6" max="6" width="36.88671875" style="15" customWidth="1"/>
    <col min="7" max="10" width="9.109375" style="15" hidden="1" customWidth="1"/>
    <col min="11" max="13" width="0" style="15" hidden="1" customWidth="1"/>
    <col min="14" max="16384" width="9.109375" style="15" hidden="1"/>
  </cols>
  <sheetData>
    <row r="1" spans="1:6" ht="26.25" customHeight="1" x14ac:dyDescent="0.25">
      <c r="A1" s="190" t="s">
        <v>109</v>
      </c>
      <c r="B1" s="190"/>
      <c r="C1" s="190"/>
      <c r="D1" s="190"/>
      <c r="E1" s="190"/>
      <c r="F1" s="23"/>
    </row>
    <row r="2" spans="1:6" ht="21" customHeight="1" x14ac:dyDescent="0.25">
      <c r="A2" s="3" t="s">
        <v>52</v>
      </c>
      <c r="B2" s="193" t="str">
        <f>'Summary and sign-off'!B2:F2</f>
        <v>Bay of Plenty District Health Board</v>
      </c>
      <c r="C2" s="193"/>
      <c r="D2" s="193"/>
      <c r="E2" s="193"/>
      <c r="F2" s="23"/>
    </row>
    <row r="3" spans="1:6" ht="21" customHeight="1" x14ac:dyDescent="0.25">
      <c r="A3" s="3" t="s">
        <v>110</v>
      </c>
      <c r="B3" s="193" t="str">
        <f>'Summary and sign-off'!B3:F3</f>
        <v>Helen Mason</v>
      </c>
      <c r="C3" s="193"/>
      <c r="D3" s="193"/>
      <c r="E3" s="193"/>
      <c r="F3" s="23"/>
    </row>
    <row r="4" spans="1:6" ht="21" customHeight="1" x14ac:dyDescent="0.25">
      <c r="A4" s="3" t="s">
        <v>111</v>
      </c>
      <c r="B4" s="193">
        <f>'Summary and sign-off'!B4:F4</f>
        <v>43647</v>
      </c>
      <c r="C4" s="193"/>
      <c r="D4" s="193"/>
      <c r="E4" s="193"/>
      <c r="F4" s="23"/>
    </row>
    <row r="5" spans="1:6" ht="21" customHeight="1" x14ac:dyDescent="0.25">
      <c r="A5" s="3" t="s">
        <v>112</v>
      </c>
      <c r="B5" s="193">
        <f>'Summary and sign-off'!B5:F5</f>
        <v>43784</v>
      </c>
      <c r="C5" s="193"/>
      <c r="D5" s="193"/>
      <c r="E5" s="193"/>
      <c r="F5" s="23"/>
    </row>
    <row r="6" spans="1:6" ht="21" customHeight="1" x14ac:dyDescent="0.25">
      <c r="A6" s="3" t="s">
        <v>113</v>
      </c>
      <c r="B6" s="188" t="s">
        <v>80</v>
      </c>
      <c r="C6" s="188"/>
      <c r="D6" s="188"/>
      <c r="E6" s="188"/>
      <c r="F6" s="33"/>
    </row>
    <row r="7" spans="1:6" ht="21" customHeight="1" x14ac:dyDescent="0.25">
      <c r="A7" s="3" t="s">
        <v>56</v>
      </c>
      <c r="B7" s="188" t="s">
        <v>83</v>
      </c>
      <c r="C7" s="188"/>
      <c r="D7" s="188"/>
      <c r="E7" s="188"/>
      <c r="F7" s="33"/>
    </row>
    <row r="8" spans="1:6" ht="35.25" customHeight="1" x14ac:dyDescent="0.25">
      <c r="A8" s="197" t="s">
        <v>147</v>
      </c>
      <c r="B8" s="197"/>
      <c r="C8" s="204"/>
      <c r="D8" s="204"/>
      <c r="E8" s="204"/>
      <c r="F8" s="23"/>
    </row>
    <row r="9" spans="1:6" ht="35.25" customHeight="1" x14ac:dyDescent="0.25">
      <c r="A9" s="205" t="s">
        <v>148</v>
      </c>
      <c r="B9" s="206"/>
      <c r="C9" s="206"/>
      <c r="D9" s="206"/>
      <c r="E9" s="206"/>
      <c r="F9" s="23"/>
    </row>
    <row r="10" spans="1:6" ht="27" customHeight="1" x14ac:dyDescent="0.25">
      <c r="A10" s="34" t="s">
        <v>117</v>
      </c>
      <c r="B10" s="34" t="s">
        <v>62</v>
      </c>
      <c r="C10" s="34" t="s">
        <v>149</v>
      </c>
      <c r="D10" s="34" t="s">
        <v>150</v>
      </c>
      <c r="E10" s="34" t="s">
        <v>121</v>
      </c>
      <c r="F10" s="35"/>
    </row>
    <row r="11" spans="1:6" s="85" customFormat="1" hidden="1" x14ac:dyDescent="0.25">
      <c r="A11" s="132"/>
      <c r="B11" s="129"/>
      <c r="C11" s="133"/>
      <c r="D11" s="133"/>
      <c r="E11" s="134"/>
      <c r="F11" s="2"/>
    </row>
    <row r="12" spans="1:6" s="85" customFormat="1" x14ac:dyDescent="0.25">
      <c r="A12" s="163">
        <v>43654</v>
      </c>
      <c r="B12" s="169">
        <v>322</v>
      </c>
      <c r="C12" s="155" t="s">
        <v>197</v>
      </c>
      <c r="D12" s="155" t="s">
        <v>198</v>
      </c>
      <c r="E12" s="156" t="s">
        <v>189</v>
      </c>
      <c r="F12" s="2"/>
    </row>
    <row r="13" spans="1:6" s="85" customFormat="1" x14ac:dyDescent="0.25">
      <c r="A13" s="154"/>
      <c r="B13" s="169"/>
      <c r="C13" s="155"/>
      <c r="D13" s="155"/>
      <c r="E13" s="156"/>
      <c r="F13" s="2"/>
    </row>
    <row r="14" spans="1:6" s="85" customFormat="1" hidden="1" x14ac:dyDescent="0.25">
      <c r="A14" s="132"/>
      <c r="B14" s="168"/>
      <c r="C14" s="133"/>
      <c r="D14" s="133"/>
      <c r="E14" s="134"/>
      <c r="F14" s="2"/>
    </row>
    <row r="15" spans="1:6" ht="34.5" customHeight="1" x14ac:dyDescent="0.25">
      <c r="A15" s="86" t="s">
        <v>151</v>
      </c>
      <c r="B15" s="181">
        <f>SUM(B11:B14)</f>
        <v>322</v>
      </c>
      <c r="C15" s="102" t="str">
        <f>IF(SUBTOTAL(3,B11:B14)=SUBTOTAL(103,B11:B14),'Summary and sign-off'!$A$48,'Summary and sign-off'!$A$49)</f>
        <v>Check - there are no hidden rows with data</v>
      </c>
      <c r="D15" s="194" t="str">
        <f>IF('Summary and sign-off'!F59='Summary and sign-off'!F54,'Summary and sign-off'!A51,'Summary and sign-off'!A50)</f>
        <v>Check - each entry provides sufficient information</v>
      </c>
      <c r="E15" s="194"/>
      <c r="F15" s="36"/>
    </row>
    <row r="16" spans="1:6" ht="14.1" customHeight="1" x14ac:dyDescent="0.25">
      <c r="A16" s="37"/>
      <c r="B16" s="26"/>
      <c r="C16" s="19"/>
      <c r="D16" s="19"/>
      <c r="E16" s="19"/>
      <c r="F16" s="23"/>
    </row>
    <row r="17" spans="1:6" x14ac:dyDescent="0.25">
      <c r="A17" s="20" t="s">
        <v>152</v>
      </c>
      <c r="B17" s="19"/>
      <c r="C17" s="19"/>
      <c r="D17" s="19"/>
      <c r="E17" s="19"/>
      <c r="F17" s="23"/>
    </row>
    <row r="18" spans="1:6" ht="12.6" customHeight="1" x14ac:dyDescent="0.25">
      <c r="A18" s="22" t="s">
        <v>131</v>
      </c>
      <c r="B18" s="19"/>
      <c r="C18" s="19"/>
      <c r="D18" s="19"/>
      <c r="E18" s="19"/>
      <c r="F18" s="23"/>
    </row>
    <row r="19" spans="1:6" x14ac:dyDescent="0.25">
      <c r="A19" s="22" t="s">
        <v>79</v>
      </c>
      <c r="B19" s="24"/>
      <c r="C19" s="25"/>
      <c r="D19" s="25"/>
      <c r="E19" s="25"/>
      <c r="F19" s="26"/>
    </row>
    <row r="20" spans="1:6" x14ac:dyDescent="0.25">
      <c r="A20" s="30" t="s">
        <v>145</v>
      </c>
      <c r="B20" s="31"/>
      <c r="C20" s="26"/>
      <c r="D20" s="26"/>
      <c r="E20" s="26"/>
      <c r="F20" s="26"/>
    </row>
    <row r="21" spans="1:6" ht="12.75" customHeight="1" x14ac:dyDescent="0.25">
      <c r="A21" s="30" t="s">
        <v>146</v>
      </c>
      <c r="B21" s="38"/>
      <c r="C21" s="32"/>
      <c r="D21" s="32"/>
      <c r="E21" s="32"/>
      <c r="F21" s="32"/>
    </row>
    <row r="22" spans="1:6" x14ac:dyDescent="0.25">
      <c r="A22" s="37"/>
      <c r="B22" s="39"/>
      <c r="C22" s="19"/>
      <c r="D22" s="19"/>
      <c r="E22" s="19"/>
      <c r="F22" s="37"/>
    </row>
    <row r="23" spans="1:6" hidden="1" x14ac:dyDescent="0.25">
      <c r="A23" s="19"/>
      <c r="B23" s="19"/>
      <c r="C23" s="19"/>
      <c r="D23" s="19"/>
      <c r="E23" s="37"/>
    </row>
    <row r="24" spans="1:6" ht="12.75" hidden="1" customHeight="1" x14ac:dyDescent="0.25"/>
    <row r="25" spans="1:6" hidden="1" x14ac:dyDescent="0.25">
      <c r="A25" s="40"/>
      <c r="B25" s="40"/>
      <c r="C25" s="40"/>
      <c r="D25" s="40"/>
      <c r="E25" s="40"/>
      <c r="F25" s="23"/>
    </row>
    <row r="26" spans="1:6" hidden="1" x14ac:dyDescent="0.25">
      <c r="A26" s="40"/>
      <c r="B26" s="40"/>
      <c r="C26" s="40"/>
      <c r="D26" s="40"/>
      <c r="E26" s="40"/>
      <c r="F26" s="23"/>
    </row>
    <row r="27" spans="1:6" hidden="1" x14ac:dyDescent="0.25">
      <c r="A27" s="40"/>
      <c r="B27" s="40"/>
      <c r="C27" s="40"/>
      <c r="D27" s="40"/>
      <c r="E27" s="40"/>
      <c r="F27" s="23"/>
    </row>
    <row r="28" spans="1:6" hidden="1" x14ac:dyDescent="0.25">
      <c r="A28" s="40"/>
      <c r="B28" s="40"/>
      <c r="C28" s="40"/>
      <c r="D28" s="40"/>
      <c r="E28" s="40"/>
      <c r="F28" s="23"/>
    </row>
    <row r="29" spans="1:6" hidden="1" x14ac:dyDescent="0.25">
      <c r="A29" s="40"/>
      <c r="B29" s="40"/>
      <c r="C29" s="40"/>
      <c r="D29" s="40"/>
      <c r="E29" s="40"/>
      <c r="F29" s="23"/>
    </row>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sheetProtection sheet="1" formatCells="0" insertRows="0" deleteRows="0"/>
  <mergeCells count="10">
    <mergeCell ref="D15:E1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85" zoomScaleNormal="85" workbookViewId="0">
      <selection activeCell="B6" sqref="B6:F6"/>
    </sheetView>
  </sheetViews>
  <sheetFormatPr defaultColWidth="0" defaultRowHeight="13.2" zeroHeight="1" x14ac:dyDescent="0.25"/>
  <cols>
    <col min="1" max="1" width="35.6640625" style="15" customWidth="1"/>
    <col min="2" max="2" width="46.88671875" style="15" customWidth="1"/>
    <col min="3" max="3" width="22.109375" style="15" customWidth="1"/>
    <col min="4" max="4" width="25.44140625" style="15" customWidth="1"/>
    <col min="5" max="6" width="35.6640625" style="15" customWidth="1"/>
    <col min="7" max="7" width="38" style="15" customWidth="1"/>
    <col min="8" max="10" width="9.109375" style="15" hidden="1" customWidth="1"/>
    <col min="11" max="15" width="0" style="15" hidden="1" customWidth="1"/>
    <col min="16" max="16384" width="0" style="15" hidden="1"/>
  </cols>
  <sheetData>
    <row r="1" spans="1:7" ht="26.25" customHeight="1" x14ac:dyDescent="0.25">
      <c r="A1" s="190" t="s">
        <v>153</v>
      </c>
      <c r="B1" s="190"/>
      <c r="C1" s="190"/>
      <c r="D1" s="190"/>
      <c r="E1" s="190"/>
      <c r="F1" s="190"/>
    </row>
    <row r="2" spans="1:7" ht="21" customHeight="1" x14ac:dyDescent="0.25">
      <c r="A2" s="3" t="s">
        <v>52</v>
      </c>
      <c r="B2" s="193" t="str">
        <f>'Summary and sign-off'!B2:F2</f>
        <v>Bay of Plenty District Health Board</v>
      </c>
      <c r="C2" s="193"/>
      <c r="D2" s="193"/>
      <c r="E2" s="193"/>
      <c r="F2" s="193"/>
    </row>
    <row r="3" spans="1:7" ht="21" customHeight="1" x14ac:dyDescent="0.25">
      <c r="A3" s="3" t="s">
        <v>110</v>
      </c>
      <c r="B3" s="193" t="str">
        <f>'Summary and sign-off'!B3:F3</f>
        <v>Helen Mason</v>
      </c>
      <c r="C3" s="193"/>
      <c r="D3" s="193"/>
      <c r="E3" s="193"/>
      <c r="F3" s="193"/>
    </row>
    <row r="4" spans="1:7" ht="21" customHeight="1" x14ac:dyDescent="0.25">
      <c r="A4" s="3" t="s">
        <v>111</v>
      </c>
      <c r="B4" s="193">
        <f>'Summary and sign-off'!B4:F4</f>
        <v>43647</v>
      </c>
      <c r="C4" s="193"/>
      <c r="D4" s="193"/>
      <c r="E4" s="193"/>
      <c r="F4" s="193"/>
    </row>
    <row r="5" spans="1:7" ht="21" customHeight="1" x14ac:dyDescent="0.25">
      <c r="A5" s="3" t="s">
        <v>112</v>
      </c>
      <c r="B5" s="193">
        <f>'Summary and sign-off'!B5:F5</f>
        <v>43784</v>
      </c>
      <c r="C5" s="193"/>
      <c r="D5" s="193"/>
      <c r="E5" s="193"/>
      <c r="F5" s="193"/>
    </row>
    <row r="6" spans="1:7" ht="21" customHeight="1" x14ac:dyDescent="0.25">
      <c r="A6" s="3" t="s">
        <v>154</v>
      </c>
      <c r="B6" s="188" t="s">
        <v>80</v>
      </c>
      <c r="C6" s="188"/>
      <c r="D6" s="188"/>
      <c r="E6" s="188"/>
      <c r="F6" s="188"/>
    </row>
    <row r="7" spans="1:7" ht="21" customHeight="1" x14ac:dyDescent="0.25">
      <c r="A7" s="3" t="s">
        <v>56</v>
      </c>
      <c r="B7" s="188" t="s">
        <v>83</v>
      </c>
      <c r="C7" s="188"/>
      <c r="D7" s="188"/>
      <c r="E7" s="188"/>
      <c r="F7" s="188"/>
    </row>
    <row r="8" spans="1:7" ht="36" customHeight="1" x14ac:dyDescent="0.25">
      <c r="A8" s="197" t="s">
        <v>155</v>
      </c>
      <c r="B8" s="197"/>
      <c r="C8" s="197"/>
      <c r="D8" s="197"/>
      <c r="E8" s="197"/>
      <c r="F8" s="197"/>
    </row>
    <row r="9" spans="1:7" ht="36" customHeight="1" x14ac:dyDescent="0.25">
      <c r="A9" s="205" t="s">
        <v>156</v>
      </c>
      <c r="B9" s="206"/>
      <c r="C9" s="206"/>
      <c r="D9" s="206"/>
      <c r="E9" s="206"/>
      <c r="F9" s="206"/>
    </row>
    <row r="10" spans="1:7" ht="39" customHeight="1" x14ac:dyDescent="0.25">
      <c r="A10" s="34" t="s">
        <v>117</v>
      </c>
      <c r="B10" s="144" t="s">
        <v>157</v>
      </c>
      <c r="C10" s="144" t="s">
        <v>158</v>
      </c>
      <c r="D10" s="144" t="s">
        <v>159</v>
      </c>
      <c r="E10" s="144" t="s">
        <v>160</v>
      </c>
      <c r="F10" s="144" t="s">
        <v>161</v>
      </c>
    </row>
    <row r="11" spans="1:7" s="85" customFormat="1" hidden="1" x14ac:dyDescent="0.25">
      <c r="A11" s="128"/>
      <c r="B11" s="133"/>
      <c r="C11" s="135"/>
      <c r="D11" s="133"/>
      <c r="E11" s="136"/>
      <c r="F11" s="134"/>
    </row>
    <row r="12" spans="1:7" s="85" customFormat="1" x14ac:dyDescent="0.25">
      <c r="A12" s="150" t="s">
        <v>199</v>
      </c>
      <c r="B12" s="157"/>
      <c r="C12" s="158"/>
      <c r="D12" s="157"/>
      <c r="E12" s="159"/>
      <c r="F12" s="160"/>
    </row>
    <row r="13" spans="1:7" s="85" customFormat="1" x14ac:dyDescent="0.25">
      <c r="A13" s="150"/>
      <c r="B13" s="157"/>
      <c r="C13" s="158"/>
      <c r="D13" s="157"/>
      <c r="E13" s="159"/>
      <c r="F13" s="160"/>
    </row>
    <row r="14" spans="1:7" s="85" customFormat="1" hidden="1" x14ac:dyDescent="0.25">
      <c r="A14" s="128"/>
      <c r="B14" s="133"/>
      <c r="C14" s="135"/>
      <c r="D14" s="133"/>
      <c r="E14" s="136"/>
      <c r="F14" s="134"/>
    </row>
    <row r="15" spans="1:7" ht="34.5" customHeight="1" x14ac:dyDescent="0.25">
      <c r="A15" s="145" t="s">
        <v>162</v>
      </c>
      <c r="B15" s="146" t="s">
        <v>163</v>
      </c>
      <c r="C15" s="147">
        <f>C16+C17</f>
        <v>0</v>
      </c>
      <c r="D15" s="148" t="str">
        <f>IF(SUBTOTAL(3,C11:C14)=SUBTOTAL(103,C11:C14),'Summary and sign-off'!$A$48,'Summary and sign-off'!$A$49)</f>
        <v>Check - there are no hidden rows with data</v>
      </c>
      <c r="E15" s="194" t="str">
        <f>IF('Summary and sign-off'!F60='Summary and sign-off'!F54,'Summary and sign-off'!A52,'Summary and sign-off'!A50)</f>
        <v>Check - each entry provides sufficient information</v>
      </c>
      <c r="F15" s="194"/>
      <c r="G15" s="85"/>
    </row>
    <row r="16" spans="1:7" ht="25.5" customHeight="1" x14ac:dyDescent="0.3">
      <c r="A16" s="87"/>
      <c r="B16" s="88" t="s">
        <v>96</v>
      </c>
      <c r="C16" s="89">
        <f>COUNTIF(C11:C14,'Summary and sign-off'!A45)</f>
        <v>0</v>
      </c>
      <c r="D16" s="16"/>
      <c r="E16" s="17"/>
      <c r="F16" s="18"/>
    </row>
    <row r="17" spans="1:6" ht="25.5" customHeight="1" x14ac:dyDescent="0.3">
      <c r="A17" s="87"/>
      <c r="B17" s="88" t="s">
        <v>97</v>
      </c>
      <c r="C17" s="89">
        <f>COUNTIF(C11:C14,'Summary and sign-off'!A46)</f>
        <v>0</v>
      </c>
      <c r="D17" s="16"/>
      <c r="E17" s="17"/>
      <c r="F17" s="18"/>
    </row>
    <row r="18" spans="1:6" x14ac:dyDescent="0.25">
      <c r="A18" s="19"/>
      <c r="B18" s="20"/>
      <c r="C18" s="19"/>
      <c r="D18" s="21"/>
      <c r="E18" s="21"/>
      <c r="F18" s="19"/>
    </row>
    <row r="19" spans="1:6" x14ac:dyDescent="0.25">
      <c r="A19" s="20" t="s">
        <v>152</v>
      </c>
      <c r="B19" s="20"/>
      <c r="C19" s="20"/>
      <c r="D19" s="20"/>
      <c r="E19" s="20"/>
      <c r="F19" s="20"/>
    </row>
    <row r="20" spans="1:6" ht="12.6" customHeight="1" x14ac:dyDescent="0.25">
      <c r="A20" s="22" t="s">
        <v>131</v>
      </c>
      <c r="B20" s="19"/>
      <c r="C20" s="19"/>
      <c r="D20" s="19"/>
      <c r="E20" s="19"/>
      <c r="F20" s="23"/>
    </row>
    <row r="21" spans="1:6" x14ac:dyDescent="0.25">
      <c r="A21" s="22" t="s">
        <v>79</v>
      </c>
      <c r="B21" s="24"/>
      <c r="C21" s="25"/>
      <c r="D21" s="25"/>
      <c r="E21" s="25"/>
      <c r="F21" s="26"/>
    </row>
    <row r="22" spans="1:6" x14ac:dyDescent="0.25">
      <c r="A22" s="22" t="s">
        <v>164</v>
      </c>
      <c r="B22" s="27"/>
      <c r="C22" s="27"/>
      <c r="D22" s="27"/>
      <c r="E22" s="27"/>
      <c r="F22" s="27"/>
    </row>
    <row r="23" spans="1:6" ht="12.75" customHeight="1" x14ac:dyDescent="0.25">
      <c r="A23" s="22" t="s">
        <v>165</v>
      </c>
      <c r="B23" s="19"/>
      <c r="C23" s="19"/>
      <c r="D23" s="19"/>
      <c r="E23" s="19"/>
      <c r="F23" s="19"/>
    </row>
    <row r="24" spans="1:6" ht="12.9" customHeight="1" x14ac:dyDescent="0.25">
      <c r="A24" s="28" t="s">
        <v>166</v>
      </c>
      <c r="B24" s="29"/>
      <c r="C24" s="29"/>
      <c r="D24" s="29"/>
      <c r="E24" s="29"/>
      <c r="F24" s="29"/>
    </row>
    <row r="25" spans="1:6" x14ac:dyDescent="0.25">
      <c r="A25" s="30" t="s">
        <v>167</v>
      </c>
      <c r="B25" s="31"/>
      <c r="C25" s="26"/>
      <c r="D25" s="26"/>
      <c r="E25" s="26"/>
      <c r="F25" s="26"/>
    </row>
    <row r="26" spans="1:6" ht="12.75" customHeight="1" x14ac:dyDescent="0.25">
      <c r="A26" s="30" t="s">
        <v>146</v>
      </c>
      <c r="B26" s="22"/>
      <c r="C26" s="32"/>
      <c r="D26" s="32"/>
      <c r="E26" s="32"/>
      <c r="F26" s="32"/>
    </row>
    <row r="27" spans="1:6" ht="12.75" customHeight="1" x14ac:dyDescent="0.25">
      <c r="A27" s="22"/>
      <c r="B27" s="22"/>
      <c r="C27" s="32"/>
      <c r="D27" s="32"/>
      <c r="E27" s="32"/>
      <c r="F27" s="32"/>
    </row>
    <row r="28" spans="1:6" ht="12.75" hidden="1" customHeight="1" x14ac:dyDescent="0.25">
      <c r="A28" s="22"/>
      <c r="B28" s="22"/>
      <c r="C28" s="32"/>
      <c r="D28" s="32"/>
      <c r="E28" s="32"/>
      <c r="F28" s="32"/>
    </row>
    <row r="29" spans="1:6" hidden="1" x14ac:dyDescent="0.25"/>
    <row r="30" spans="1:6" hidden="1" x14ac:dyDescent="0.25"/>
    <row r="31" spans="1:6" hidden="1" x14ac:dyDescent="0.25">
      <c r="A31" s="20"/>
      <c r="B31" s="20"/>
      <c r="C31" s="20"/>
      <c r="D31" s="20"/>
      <c r="E31" s="20"/>
      <c r="F31" s="20"/>
    </row>
    <row r="32" spans="1:6" hidden="1" x14ac:dyDescent="0.25">
      <c r="A32" s="20"/>
      <c r="B32" s="20"/>
      <c r="C32" s="20"/>
      <c r="D32" s="20"/>
      <c r="E32" s="20"/>
      <c r="F32" s="20"/>
    </row>
    <row r="33" spans="1:6" hidden="1" x14ac:dyDescent="0.25">
      <c r="A33" s="20"/>
      <c r="B33" s="20"/>
      <c r="C33" s="20"/>
      <c r="D33" s="20"/>
      <c r="E33" s="20"/>
      <c r="F33" s="20"/>
    </row>
    <row r="34" spans="1:6" hidden="1" x14ac:dyDescent="0.25">
      <c r="A34" s="20"/>
      <c r="B34" s="20"/>
      <c r="C34" s="20"/>
      <c r="D34" s="20"/>
      <c r="E34" s="20"/>
      <c r="F34" s="20"/>
    </row>
    <row r="35" spans="1:6" hidden="1" x14ac:dyDescent="0.25">
      <c r="A35" s="20"/>
      <c r="B35" s="20"/>
      <c r="C35" s="20"/>
      <c r="D35" s="20"/>
      <c r="E35" s="20"/>
      <c r="F35" s="20"/>
    </row>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x14ac:dyDescent="0.25"/>
    <row r="57" x14ac:dyDescent="0.25"/>
    <row r="58" x14ac:dyDescent="0.25"/>
    <row r="59" x14ac:dyDescent="0.25"/>
    <row r="60" x14ac:dyDescent="0.25"/>
    <row r="61" x14ac:dyDescent="0.25"/>
    <row r="62" x14ac:dyDescent="0.25"/>
    <row r="63" x14ac:dyDescent="0.25"/>
    <row r="64" x14ac:dyDescent="0.25"/>
    <row r="65" x14ac:dyDescent="0.25"/>
  </sheetData>
  <sheetProtection sheet="1" formatCells="0" insertRows="0" deleteRows="0"/>
  <dataConsolidate/>
  <mergeCells count="10">
    <mergeCell ref="E15:F1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C11:C14</xm:sqref>
        </x14:dataValidation>
        <x14:dataValidation type="list" errorStyle="information" operator="greaterThan" allowBlank="1" showInputMessage="1" prompt="Provide specific $ value if possible">
          <x14:formula1>
            <xm:f>'Summary and sign-off'!$A$39:$A$44</xm:f>
          </x14:formula1>
          <xm:sqref>E11:E14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AAAAAAAAAAAAAAAAAAAAAAAAAAAAAA02007CF3E92E6EE1AC4C8CC70CBEE89E7F35" ma:contentTypeVersion="4" ma:contentTypeDescription="Standard Electronic Document" ma:contentTypeScope="" ma:versionID="7ca1fda8bd0deaf22f047283c6bc0ce8">
  <xsd:schema xmlns:xsd="http://www.w3.org/2001/XMLSchema" xmlns:xs="http://www.w3.org/2001/XMLSchema" xmlns:p="http://schemas.microsoft.com/office/2006/metadata/properties" xmlns:ns2="e21cbe00-2104-4159-b9b9-bd54555d1bf2" targetNamespace="http://schemas.microsoft.com/office/2006/metadata/properties" ma:root="true" ma:fieldsID="c415c66cf5ba3a878ca5fb7267360728" ns2:_="">
    <xsd:import namespace="e21cbe00-2104-4159-b9b9-bd54555d1bf2"/>
    <xsd:element name="properties">
      <xsd:complexType>
        <xsd:sequence>
          <xsd:element name="documentManagement">
            <xsd:complexType>
              <xsd:all>
                <xsd:element ref="ns2:PRA_Type" minOccurs="0"/>
                <xsd:element ref="ns2:Aggregation_Status" minOccurs="0"/>
                <xsd:element ref="ns2:RecordID" minOccurs="0"/>
                <xsd:element ref="ns2:Read_Only_Status" minOccurs="0"/>
                <xsd:element ref="ns2:Authoritative_Version"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2:DocumentType"/>
                <xsd:element ref="ns2:Key_x0020_Words" minOccurs="0"/>
                <xsd:element ref="ns2:Record_Type"/>
                <xsd:element ref="ns2:Related_People" minOccurs="0"/>
                <xsd:element ref="ns2:Narrative" minOccurs="0"/>
                <xsd:element ref="ns2:Target_Audience" minOccurs="0"/>
                <xsd:element ref="ns2:Original_Document" minOccurs="0"/>
                <xsd:element ref="ns2:Function" minOccurs="0"/>
                <xsd:element ref="ns2:Activity" minOccurs="0"/>
                <xsd:element ref="ns2:Subactivity" minOccurs="0"/>
                <xsd:element ref="ns2:Case" minOccurs="0"/>
                <xsd:element ref="ns2:FunctionGroup" minOccurs="0"/>
                <xsd:element ref="ns2:Project" minOccurs="0"/>
                <xsd:element ref="ns2:CategoryName" minOccurs="0"/>
                <xsd:element ref="ns2:CategoryValue" minOccurs="0"/>
                <xsd:element ref="ns2:Volu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PRA_Type" ma:index="2" nillable="true" ma:displayName="PRA Type" ma:default="Doc" ma:hidden="true" ma:internalName="PRAType">
      <xsd:simpleType>
        <xsd:restriction base="dms:Text"/>
      </xsd:simpleType>
    </xsd:element>
    <xsd:element name="Aggregation_Status" ma:index="3" nillable="true" ma:displayName="Aggregation Status" ma:default="Normal" ma:hidden="true" ma:internalName="AggregationStatus">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RecordID" ma:index="4" nillable="true" ma:displayName="RecordID" ma:hidden="true" ma:internalName="RecordID" ma:readOnly="true">
      <xsd:simpleType>
        <xsd:restriction base="dms:Text"/>
      </xsd:simpleType>
    </xsd:element>
    <xsd:element name="Read_Only_Status" ma:index="5" nillable="true" ma:displayName="Read Only Status" ma:default="Open" ma:hidden="true" ma:internalName="ReadOnlyStatus">
      <xsd:simpleType>
        <xsd:restriction base="dms:Choice">
          <xsd:enumeration value="Open"/>
          <xsd:enumeration value="Document"/>
          <xsd:enumeration value="Document and Metadata"/>
        </xsd:restriction>
      </xsd:simpleType>
    </xsd:element>
    <xsd:element name="Authoritative_Version" ma:index="6" nillable="true" ma:displayName="Authoritative Version" ma:default="0" ma:hidden="true" ma:internalName="AuthoritativeVersion">
      <xsd:simpleType>
        <xsd:restriction base="dms:Boolean"/>
      </xsd:simpleType>
    </xsd:element>
    <xsd:element name="PRA_Text_1" ma:index="7" nillable="true" ma:displayName="PRA Text 1" ma:hidden="true" ma:internalName="PraText1">
      <xsd:simpleType>
        <xsd:restriction base="dms:Text"/>
      </xsd:simpleType>
    </xsd:element>
    <xsd:element name="PRA_Text_2" ma:index="8" nillable="true" ma:displayName="PRA Text 2" ma:hidden="true" ma:internalName="PraText2">
      <xsd:simpleType>
        <xsd:restriction base="dms:Text"/>
      </xsd:simpleType>
    </xsd:element>
    <xsd:element name="PRA_Text_3" ma:index="9" nillable="true" ma:displayName="PRA Text 3" ma:hidden="true" ma:internalName="PraText3">
      <xsd:simpleType>
        <xsd:restriction base="dms:Text"/>
      </xsd:simpleType>
    </xsd:element>
    <xsd:element name="PRA_Text_4" ma:index="10" nillable="true" ma:displayName="PRA Text 4" ma:hidden="true" ma:internalName="PraText4">
      <xsd:simpleType>
        <xsd:restriction base="dms:Text"/>
      </xsd:simpleType>
    </xsd:element>
    <xsd:element name="PRA_Text_5" ma:index="11" nillable="true" ma:displayName="PRA Text 5" ma:hidden="true" ma:internalName="PraText5">
      <xsd:simpleType>
        <xsd:restriction base="dms:Text"/>
      </xsd:simpleType>
    </xsd:element>
    <xsd:element name="PRA_Date_1" ma:index="12" nillable="true" ma:displayName="PRA Date 1" ma:format="DateTime" ma:hidden="true" ma:internalName="PraDate1">
      <xsd:simpleType>
        <xsd:restriction base="dms:DateTime"/>
      </xsd:simpleType>
    </xsd:element>
    <xsd:element name="PRA_Date_2" ma:index="13" nillable="true" ma:displayName="PRA Date 2" ma:format="DateTime" ma:hidden="true" ma:internalName="PraDate2">
      <xsd:simpleType>
        <xsd:restriction base="dms:DateTime"/>
      </xsd:simpleType>
    </xsd:element>
    <xsd:element name="PRA_Date_3" ma:index="14" nillable="true" ma:displayName="PRA Date 3" ma:format="DateTime" ma:hidden="true" ma:internalName="PraDate3">
      <xsd:simpleType>
        <xsd:restriction base="dms:DateTime"/>
      </xsd:simpleType>
    </xsd:element>
    <xsd:element name="PRA_Date_Trigger" ma:index="15" nillable="true" ma:displayName="PRA Date Trigger" ma:format="DateTime" ma:hidden="true" ma:internalName="PraDateTrigger">
      <xsd:simpleType>
        <xsd:restriction base="dms:DateTime"/>
      </xsd:simpleType>
    </xsd:element>
    <xsd:element name="PRA_Date_Disposal" ma:index="16" nillable="true" ma:displayName="PRA Date Disposal" ma:format="DateTime" ma:hidden="true" ma:internalName="PraDateDisposal">
      <xsd:simpleType>
        <xsd:restriction base="dms:DateTime"/>
      </xsd:simpleType>
    </xsd:element>
    <xsd:element name="DocumentType" ma:index="17" ma:displayName="Document Type" ma:format="Dropdown" ma:internalName="DocumentType" ma:readOnly="false">
      <xsd:simpleType>
        <xsd:restriction base="dms:Choice">
          <xsd:enumeration value="Certificate"/>
          <xsd:enumeration value="Contract"/>
          <xsd:enumeration value="Correspondence"/>
          <xsd:enumeration value="Image - drawings, photos, etc"/>
          <xsd:enumeration value="Meeting – agenda, minutes"/>
          <xsd:enumeration value="Model – calculation"/>
          <xsd:enumeration value="Plan"/>
          <xsd:enumeration value="Policy - protocols, guidelines, procedures"/>
          <xsd:enumeration value="Presentation / Publication"/>
          <xsd:enumeration value="Quotes / Invoices"/>
          <xsd:enumeration value="Reference"/>
          <xsd:enumeration value="Report"/>
          <xsd:enumeration value="Request"/>
          <xsd:enumeration value="Schedule – register"/>
          <xsd:enumeration value="Specification"/>
          <xsd:enumeration value="Survey"/>
        </xsd:restriction>
      </xsd:simpleType>
    </xsd:element>
    <xsd:element name="Key_x0020_Words" ma:index="18" nillable="true" ma:displayName="Key Words" ma:format="Dropdown" ma:internalName="Key_x0020_Words">
      <xsd:simpleType>
        <xsd:union memberTypes="dms:Text">
          <xsd:simpleType>
            <xsd:restriction base="dms:Choice">
              <xsd:enumeration value="Contact Details"/>
              <xsd:enumeration value="Crown Storage"/>
              <xsd:enumeration value="Exec Monthly Reports"/>
              <xsd:enumeration value="Exec Retreat"/>
              <xsd:enumeration value="Expenses"/>
              <xsd:enumeration value="Human Resources"/>
              <xsd:enumeration value="Maps"/>
              <xsd:enumeration value="Meeting Schedules"/>
              <xsd:enumeration value="Signatures"/>
              <xsd:enumeration value="Staff Forums"/>
              <xsd:enumeration value="Strategic Pay"/>
              <xsd:enumeration value="Technology"/>
              <xsd:enumeration value="Training"/>
              <xsd:enumeration value="Travel"/>
              <xsd:enumeration value="Venue Info"/>
              <xsd:enumeration value="Work Plan"/>
            </xsd:restriction>
          </xsd:simpleType>
        </xsd:union>
      </xsd:simpleType>
    </xsd:element>
    <xsd:element name="Record_Type" ma:index="19" ma:displayName="Business Value" ma:default="Normal" ma:format="Dropdown" ma:internalName="RecordType">
      <xsd:simpleType>
        <xsd:restriction base="dms:Choice">
          <xsd:enumeration value="Housekeeping"/>
          <xsd:enumeration value="Long Term Value"/>
          <xsd:enumeration value="Superseded"/>
          <xsd:enumeration value="Normal"/>
          <xsd:enumeration value="Deleted"/>
        </xsd:restriction>
      </xsd:simpleType>
    </xsd:element>
    <xsd:element name="Related_People" ma:index="20" nillable="true" ma:displayName="Related People" ma:list="UserInfo" ma:internalName="Related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rrative" ma:index="21" nillable="true" ma:displayName="Narrative" ma:internalName="Narrative">
      <xsd:simpleType>
        <xsd:restriction base="dms:Note">
          <xsd:maxLength value="255"/>
        </xsd:restriction>
      </xsd:simpleType>
    </xsd:element>
    <xsd:element name="Target_Audience" ma:index="25" nillable="true" ma:displayName="Target Audience" ma:default="Internal" ma:format="RadioButtons" ma:hidden="true" ma:internalName="TargetAudience">
      <xsd:simpleType>
        <xsd:union memberTypes="dms:Text">
          <xsd:simpleType>
            <xsd:restriction base="dms:Choice">
              <xsd:enumeration value="Internal"/>
              <xsd:enumeration value="External"/>
            </xsd:restriction>
          </xsd:simpleType>
        </xsd:union>
      </xsd:simpleType>
    </xsd:element>
    <xsd:element name="Original_Document" ma:index="28" nillable="true" ma:displayName="Original Document" ma:hidden="true" ma:internalName="OriginalDocument">
      <xsd:simpleType>
        <xsd:restriction base="dms:Text"/>
      </xsd:simpleType>
    </xsd:element>
    <xsd:element name="Function" ma:index="30" nillable="true" ma:displayName="Function" ma:default="Leadership" ma:hidden="true" ma:internalName="Function" ma:readOnly="false">
      <xsd:simpleType>
        <xsd:restriction base="dms:Text">
          <xsd:maxLength value="55"/>
        </xsd:restriction>
      </xsd:simpleType>
    </xsd:element>
    <xsd:element name="Activity" ma:index="31" nillable="true" ma:displayName="Activity" ma:default="CEO Administration" ma:hidden="true" ma:internalName="Activity" ma:readOnly="false">
      <xsd:simpleType>
        <xsd:restriction base="dms:Text">
          <xsd:maxLength value="55"/>
        </xsd:restriction>
      </xsd:simpleType>
    </xsd:element>
    <xsd:element name="Subactivity" ma:index="32" nillable="true" ma:displayName="Subactivity" ma:hidden="true" ma:internalName="Subactivity" ma:readOnly="false">
      <xsd:simpleType>
        <xsd:restriction base="dms:Text">
          <xsd:maxLength value="255"/>
        </xsd:restriction>
      </xsd:simpleType>
    </xsd:element>
    <xsd:element name="Case" ma:index="33" nillable="true" ma:displayName="Case" ma:hidden="true" ma:internalName="Case" ma:readOnly="false">
      <xsd:simpleType>
        <xsd:restriction base="dms:Text">
          <xsd:maxLength value="255"/>
        </xsd:restriction>
      </xsd:simpleType>
    </xsd:element>
    <xsd:element name="FunctionGroup" ma:index="34" nillable="true" ma:displayName="Function Group" ma:default="NA" ma:format="RadioButtons" ma:hidden="true" ma:internalName="FunctionGroup" ma:readOnly="false">
      <xsd:simpleType>
        <xsd:union memberTypes="dms:Text">
          <xsd:simpleType>
            <xsd:restriction base="dms:Choice">
              <xsd:enumeration value="NA"/>
            </xsd:restriction>
          </xsd:simpleType>
        </xsd:union>
      </xsd:simpleType>
    </xsd:element>
    <xsd:element name="Project" ma:index="35" nillable="true" ma:displayName="Project" ma:hidden="true" ma:internalName="Project" ma:readOnly="false">
      <xsd:simpleType>
        <xsd:restriction base="dms:Text">
          <xsd:maxLength value="255"/>
        </xsd:restriction>
      </xsd:simpleType>
    </xsd:element>
    <xsd:element name="CategoryName" ma:index="36" nillable="true" ma:displayName="Category Name" ma:default="NA" ma:format="RadioButtons" ma:hidden="true" ma:internalName="CategoryName" ma:readOnly="false">
      <xsd:simpleType>
        <xsd:union memberTypes="dms:Text">
          <xsd:simpleType>
            <xsd:restriction base="dms:Choice">
              <xsd:enumeration value="NA"/>
            </xsd:restriction>
          </xsd:simpleType>
        </xsd:union>
      </xsd:simpleType>
    </xsd:element>
    <xsd:element name="CategoryValue" ma:index="37" nillable="true" ma:displayName="Category Value" ma:default="NA" ma:format="RadioButtons" ma:hidden="true" ma:internalName="CategoryValue" ma:readOnly="false">
      <xsd:simpleType>
        <xsd:union memberTypes="dms:Text">
          <xsd:simpleType>
            <xsd:restriction base="dms:Choice">
              <xsd:enumeration value="NA"/>
            </xsd:restriction>
          </xsd:simpleType>
        </xsd:union>
      </xsd:simpleType>
    </xsd:element>
    <xsd:element name="Volume" ma:index="38" nillable="true" ma:displayName="Volume" ma:default="NA" ma:format="RadioButtons" ma:hidden="true" ma:internalName="Volume" ma:readOnly="false">
      <xsd:simpleType>
        <xsd:union memberTypes="dms:Text">
          <xsd:simpleType>
            <xsd:restriction base="dms:Choice">
              <xsd:enumeration value="NA"/>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ggregation_Status xmlns="e21cbe00-2104-4159-b9b9-bd54555d1bf2">Normal</Aggregation_Status>
    <PRA_Date_2 xmlns="e21cbe00-2104-4159-b9b9-bd54555d1bf2" xsi:nil="true"/>
    <PRA_Date_Trigger xmlns="e21cbe00-2104-4159-b9b9-bd54555d1bf2" xsi:nil="true"/>
    <PRA_Type xmlns="e21cbe00-2104-4159-b9b9-bd54555d1bf2">Doc</PRA_Type>
    <Related_People xmlns="e21cbe00-2104-4159-b9b9-bd54555d1bf2">
      <UserInfo>
        <DisplayName/>
        <AccountId xsi:nil="true"/>
        <AccountType/>
      </UserInfo>
    </Related_People>
    <Read_Only_Status xmlns="e21cbe00-2104-4159-b9b9-bd54555d1bf2">Open</Read_Only_Status>
    <Target_Audience xmlns="e21cbe00-2104-4159-b9b9-bd54555d1bf2">Internal</Target_Audience>
    <Function xmlns="e21cbe00-2104-4159-b9b9-bd54555d1bf2">Leadership</Function>
    <Volume xmlns="e21cbe00-2104-4159-b9b9-bd54555d1bf2">NA</Volume>
    <PRA_Date_3 xmlns="e21cbe00-2104-4159-b9b9-bd54555d1bf2" xsi:nil="true"/>
    <Project xmlns="e21cbe00-2104-4159-b9b9-bd54555d1bf2" xsi:nil="true"/>
    <Authoritative_Version xmlns="e21cbe00-2104-4159-b9b9-bd54555d1bf2">false</Authoritative_Version>
    <CategoryValue xmlns="e21cbe00-2104-4159-b9b9-bd54555d1bf2">NA</CategoryValue>
    <PRA_Date_Disposal xmlns="e21cbe00-2104-4159-b9b9-bd54555d1bf2" xsi:nil="true"/>
    <DocumentType xmlns="e21cbe00-2104-4159-b9b9-bd54555d1bf2">Report</DocumentType>
    <Activity xmlns="e21cbe00-2104-4159-b9b9-bd54555d1bf2">CEO Administration</Activity>
    <FunctionGroup xmlns="e21cbe00-2104-4159-b9b9-bd54555d1bf2">NA</FunctionGroup>
    <PRA_Text_3 xmlns="e21cbe00-2104-4159-b9b9-bd54555d1bf2" xsi:nil="true"/>
    <Narrative xmlns="e21cbe00-2104-4159-b9b9-bd54555d1bf2" xsi:nil="true"/>
    <CategoryName xmlns="e21cbe00-2104-4159-b9b9-bd54555d1bf2">NA</CategoryName>
    <Key_x0020_Words xmlns="e21cbe00-2104-4159-b9b9-bd54555d1bf2">Expenses</Key_x0020_Words>
    <Case xmlns="e21cbe00-2104-4159-b9b9-bd54555d1bf2" xsi:nil="true"/>
    <PRA_Text_2 xmlns="e21cbe00-2104-4159-b9b9-bd54555d1bf2" xsi:nil="true"/>
    <PRA_Text_5 xmlns="e21cbe00-2104-4159-b9b9-bd54555d1bf2" xsi:nil="true"/>
    <PRA_Date_1 xmlns="e21cbe00-2104-4159-b9b9-bd54555d1bf2" xsi:nil="true"/>
    <Original_Document xmlns="e21cbe00-2104-4159-b9b9-bd54555d1bf2" xsi:nil="true"/>
    <Subactivity xmlns="e21cbe00-2104-4159-b9b9-bd54555d1bf2" xsi:nil="true"/>
    <PRA_Text_1 xmlns="e21cbe00-2104-4159-b9b9-bd54555d1bf2" xsi:nil="true"/>
    <PRA_Text_4 xmlns="e21cbe00-2104-4159-b9b9-bd54555d1bf2" xsi:nil="true"/>
    <Record_Type xmlns="e21cbe00-2104-4159-b9b9-bd54555d1bf2">Normal</Record_Type>
    <RecordID xmlns="e21cbe00-2104-4159-b9b9-bd54555d1bf2">664573</RecordID>
  </documentManagement>
</p:properties>
</file>

<file path=customXml/itemProps1.xml><?xml version="1.0" encoding="utf-8"?>
<ds:datastoreItem xmlns:ds="http://schemas.openxmlformats.org/officeDocument/2006/customXml" ds:itemID="{0DC83844-E646-40D7-B8D7-86CDE8E914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1cbe00-2104-4159-b9b9-bd54555d1b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e21cbe00-2104-4159-b9b9-bd54555d1bf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mortensenm</dc:creator>
  <dc:description>Version 7 - for review by SIT - ready 2/10/18</dc:description>
  <cp:lastModifiedBy>Karina Thomson</cp:lastModifiedBy>
  <cp:revision/>
  <cp:lastPrinted>2020-07-28T03:36:23Z</cp:lastPrinted>
  <dcterms:created xsi:type="dcterms:W3CDTF">2010-10-17T20:59:02Z</dcterms:created>
  <dcterms:modified xsi:type="dcterms:W3CDTF">2020-07-28T03:42:08Z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0x010100AAAAAAAAAAAAAAAAAAAAAAAAAAAAAA02007CF3E92E6EE1AC4C8CC70CBEE89E7F35</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