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docman/leadership/Admin/"/>
    </mc:Choice>
  </mc:AlternateContent>
  <xr:revisionPtr revIDLastSave="0" documentId="8_{17D14690-677E-46C0-9DB1-00D20669CC09}" xr6:coauthVersionLast="46" xr6:coauthVersionMax="46"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 name="Sheet1" sheetId="14" r:id="rId7"/>
  </sheets>
  <definedNames>
    <definedName name="_xlnm.Print_Area" localSheetId="4">'All other expenses'!$A$1:$E$25</definedName>
    <definedName name="_xlnm.Print_Area" localSheetId="5">'Gifts and benefits'!$A$1:$F$28</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 l="1"/>
  <c r="B51" i="1"/>
  <c r="D17" i="4" l="1"/>
  <c r="C19" i="3"/>
  <c r="C17" i="2"/>
  <c r="C51" i="1"/>
  <c r="C60" i="1"/>
  <c r="C17" i="1"/>
  <c r="B6" i="13" l="1"/>
  <c r="E60" i="13"/>
  <c r="C60" i="13"/>
  <c r="C19" i="4"/>
  <c r="C18" i="4"/>
  <c r="B60" i="13" l="1"/>
  <c r="B59" i="13"/>
  <c r="D59" i="13"/>
  <c r="B58" i="13"/>
  <c r="D58" i="13"/>
  <c r="D57" i="13"/>
  <c r="B57" i="13"/>
  <c r="D56" i="13"/>
  <c r="B56" i="13"/>
  <c r="D55" i="13"/>
  <c r="B55" i="13"/>
  <c r="B2" i="4"/>
  <c r="B3" i="4"/>
  <c r="B2" i="3"/>
  <c r="B3" i="3"/>
  <c r="B2" i="2"/>
  <c r="B3" i="2"/>
  <c r="B2" i="1"/>
  <c r="B3" i="1"/>
  <c r="F58" i="13" l="1"/>
  <c r="D17" i="2" s="1"/>
  <c r="F60" i="13"/>
  <c r="E17" i="4" s="1"/>
  <c r="F59" i="13"/>
  <c r="D19" i="3" s="1"/>
  <c r="F57" i="13"/>
  <c r="D60" i="1" s="1"/>
  <c r="F56" i="13"/>
  <c r="D51" i="1" s="1"/>
  <c r="F55" i="13"/>
  <c r="D17" i="1" s="1"/>
  <c r="C13" i="13"/>
  <c r="C12" i="13"/>
  <c r="C11" i="13"/>
  <c r="C16" i="13" l="1"/>
  <c r="C17" i="13"/>
  <c r="B5" i="4" l="1"/>
  <c r="B4" i="4"/>
  <c r="B5" i="3"/>
  <c r="B4" i="3"/>
  <c r="B5" i="2"/>
  <c r="B4" i="2"/>
  <c r="B4" i="1"/>
  <c r="C15" i="13" l="1"/>
  <c r="F12" i="13" l="1"/>
  <c r="C17" i="4"/>
  <c r="F11" i="13" s="1"/>
  <c r="F13" i="13" l="1"/>
  <c r="B60" i="1"/>
  <c r="B17" i="13" s="1"/>
  <c r="B16" i="13"/>
  <c r="B17" i="1"/>
  <c r="B15" i="13" l="1"/>
  <c r="B62" i="1"/>
  <c r="B13" i="13"/>
  <c r="B17" i="2"/>
  <c r="B12" i="13" s="1"/>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<sst xmlns="http://schemas.openxmlformats.org/spreadsheetml/2006/main" count="246" uniqueCount="180">
  <si>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</si>
  <si>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</si>
  <si>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</si>
  <si>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</si>
  <si>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</si>
  <si>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</si>
  <si>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</si>
  <si>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</si>
  <si>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</si>
  <si>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</si>
  <si>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</si>
  <si>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</si>
  <si>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</si>
  <si>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</si>
  <si>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</si>
  <si>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</si>
  <si>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</si>
  <si>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</si>
  <si>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</si>
  <si>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</si>
  <si>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</si>
  <si>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</si>
  <si>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</si>
  <si>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</si>
  <si>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</si>
  <si>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</si>
  <si>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</si>
  <si>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</si>
  <si>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</si>
  <si>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</si>
  <si>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</si>
  <si>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</si>
  <si>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</si>
  <si>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</si>
  <si>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</si>
  <si>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</si>
  <si>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</si>
  <si>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</si>
  <si>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</si>
  <si>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</si>
  <si>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</si>
  <si>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</si>
  <si>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</si>
  <si>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</si>
  <si>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</si>
  <si>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</si>
  <si>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</si>
  <si>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</si>
  <si>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</si>
  <si>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</si>
  <si>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</si>
  <si>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</si>
  <si>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</si>
  <si>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</si>
  <si>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</si>
  <si>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</si>
  <si>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</si>
  <si>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</si>
  <si>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</si>
  <si>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</si>
  <si>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</si>
  <si>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</si>
  <si>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</si>
  <si>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</si>
  <si>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</si>
  <si>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</si>
  <si>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</si>
  <si>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</si>
  <si>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</si>
  <si>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</si>
  <si>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</si>
  <si>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</si>
  <si>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</si>
  <si>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</si>
  <si>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</si>
  <si>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</si>
  <si>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</si>
  <si>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</si>
  <si>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</si>
  <si>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</si>
  <si>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</si>
  <si>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</si>
  <si>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</si>
  <si>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</si>
  <si>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</si>
  <si>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</si>
  <si>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</si>
  <si>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</si>
  <si>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</si>
  <si>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</si>
  <si>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</si>
  <si>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</si>
  <si>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</si>
  <si>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</si>
  <si>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</si>
  <si>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</si>
  <si>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</si>
  <si>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</si>
  <si>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</si>
  <si>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</si>
  <si>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</si>
  <si>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</si>
  <si>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</si>
  <si>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</si>
  <si>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</si>
  <si>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</si>
  <si>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</si>
  <si>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</si>
  <si>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</si>
  <si>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</si>
  <si>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</si>
  <si>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</si>
  <si>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</si>
  <si>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</si>
  <si>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</si>
  <si>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</si>
  <si>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</si>
  <si>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</si>
  <si>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</si>
  <si>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</si>
  <si>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</si>
  <si>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</si>
  <si>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</si>
  <si>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</si>
  <si>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</si>
  <si>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</si>
  <si>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</si>
  <si>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</si>
  <si>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</si>
  <si>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</si>
  <si>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</si>
  <si>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</si>
  <si>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</si>
  <si>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</si>
  <si>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</si>
  <si>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</si>
  <si>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</si>
  <si>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</si>
  <si>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</si>
  <si>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</si>
  <si>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</si>
  <si>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</si>
  <si>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</si>
  <si>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</si>
  <si>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</si>
  <si>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</si>
  <si>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</si>
  <si>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</si>
  <si>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</si>
  <si>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</si>
  <si>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</si>
  <si>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</si>
  <si>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</si>
  <si>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</si>
  <si>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</si>
  <si>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</si>
  <si>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</si>
  <si>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</si>
  <si>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</si>
  <si>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</si>
  <si>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</si>
  <si>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</si>
  <si>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</si>
  <si>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</si>
  <si>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</si>
  <si>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</si>
  <si>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</si>
  <si>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</si>
  <si>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</si>
  <si>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Bay of Plenty District Health Board</t>
  </si>
  <si>
    <t>Simon Everitt</t>
  </si>
  <si>
    <t>Tauranga</t>
  </si>
  <si>
    <t>Professional Development</t>
  </si>
  <si>
    <t>Nil</t>
  </si>
  <si>
    <t>Coaching</t>
  </si>
  <si>
    <t>Midland Meetings</t>
  </si>
  <si>
    <t>Rotorua</t>
  </si>
  <si>
    <t>Whakatane</t>
  </si>
  <si>
    <t>Whakatane Hospital Meetings</t>
  </si>
  <si>
    <t>Sharon Shea,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</si>
</sst>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d/mm/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4" fontId="23" fillId="0" borderId="0" applyFont="0" applyFill="0" applyBorder="0" applyAlignment="0" applyProtection="0"/>
  </cellStyleXfs>
  <cellXfs count="190">
    <xf numFmtId="0" fontId="0" fillId="0" borderId="0" xfId="0"/>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8" fontId="15" fillId="11" borderId="3" xfId="0" applyNumberFormat="1" applyFont="1" applyFill="1" applyBorder="1" applyAlignment="1" applyProtection="1">
      <alignment horizontal="left" vertical="center"/>
      <protection locked="0"/>
    </xf>
    <xf numFmtId="165" fontId="15" fillId="11" borderId="4" xfId="2" applyFont="1" applyFill="1" applyBorder="1" applyAlignment="1" applyProtection="1">
      <alignment vertical="center" wrapText="1"/>
      <protection locked="0"/>
    </xf>
    <xf numFmtId="0" fontId="0" fillId="0" borderId="0" xfId="0" applyFont="1" applyFill="1" applyProtection="1">
      <protection locked="0"/>
    </xf>
    <xf numFmtId="0" fontId="0" fillId="0" borderId="0" xfId="0" applyFill="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Currency 2" xfId="3" xr:uid="{00000000-0005-0000-0000-000001000000}"/>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2" sqref="A12"/>
    </sheetView>
  </sheetViews>
  <sheetFormatPr defaultColWidth="0" defaultRowHeight="14.25" zeroHeight="1" x14ac:dyDescent="0.2"/>
  <cols>
    <col min="1" max="1" width="219.28515625" style="67" customWidth="1"/>
    <col min="2" max="2" width="33.28515625" style="66" customWidth="1"/>
    <col min="3" max="16384" width="8.7109375" style="15" hidden="1"/>
  </cols>
  <sheetData>
    <row r="1" spans="1:2" ht="23.25" customHeight="1" x14ac:dyDescent="0.2">
      <c r="A1" s="65" t="s">
        <v>0</v>
      </c>
    </row>
    <row r="2" spans="1:2" ht="33" customHeight="1" x14ac:dyDescent="0.2">
      <c r="A2" s="129" t="s">
        <v>1</v>
      </c>
    </row>
    <row r="3" spans="1:2" ht="17.25" customHeight="1" x14ac:dyDescent="0.2"/>
    <row r="4" spans="1:2" ht="23.25" customHeight="1" x14ac:dyDescent="0.2">
      <c r="A4" s="153" t="s">
        <v>2</v>
      </c>
    </row>
    <row r="5" spans="1:2" ht="17.25" customHeight="1" x14ac:dyDescent="0.2"/>
    <row r="6" spans="1:2" ht="23.25" customHeight="1" x14ac:dyDescent="0.2">
      <c r="A6" s="68" t="s">
        <v>3</v>
      </c>
    </row>
    <row r="7" spans="1:2" ht="17.25" customHeight="1" x14ac:dyDescent="0.2">
      <c r="A7" s="69" t="s">
        <v>4</v>
      </c>
    </row>
    <row r="8" spans="1:2" ht="17.25" customHeight="1" x14ac:dyDescent="0.2">
      <c r="A8" s="70" t="s">
        <v>5</v>
      </c>
    </row>
    <row r="9" spans="1:2" ht="17.25" customHeight="1" x14ac:dyDescent="0.2">
      <c r="A9" s="70"/>
    </row>
    <row r="10" spans="1:2" ht="23.25" customHeight="1" x14ac:dyDescent="0.2">
      <c r="A10" s="68" t="s">
        <v>6</v>
      </c>
      <c r="B10" s="102" t="s">
        <v>7</v>
      </c>
    </row>
    <row r="11" spans="1:2" ht="17.25" customHeight="1" x14ac:dyDescent="0.2">
      <c r="A11" s="71" t="s">
        <v>8</v>
      </c>
    </row>
    <row r="12" spans="1:2" ht="17.25" customHeight="1" x14ac:dyDescent="0.2">
      <c r="A12" s="70" t="s">
        <v>9</v>
      </c>
    </row>
    <row r="13" spans="1:2" ht="17.25" customHeight="1" x14ac:dyDescent="0.2">
      <c r="A13" s="70" t="s">
        <v>10</v>
      </c>
    </row>
    <row r="14" spans="1:2" ht="17.25" customHeight="1" x14ac:dyDescent="0.2">
      <c r="A14" s="72" t="s">
        <v>11</v>
      </c>
    </row>
    <row r="15" spans="1:2" ht="17.25" customHeight="1" x14ac:dyDescent="0.2">
      <c r="A15" s="70" t="s">
        <v>12</v>
      </c>
    </row>
    <row r="16" spans="1:2" ht="17.25" customHeight="1" x14ac:dyDescent="0.2">
      <c r="A16" s="70"/>
    </row>
    <row r="17" spans="1:1" ht="23.25" customHeight="1" x14ac:dyDescent="0.2">
      <c r="A17" s="68" t="s">
        <v>13</v>
      </c>
    </row>
    <row r="18" spans="1:1" ht="17.25" customHeight="1" x14ac:dyDescent="0.2">
      <c r="A18" s="72" t="s">
        <v>14</v>
      </c>
    </row>
    <row r="19" spans="1:1" ht="17.25" customHeight="1" x14ac:dyDescent="0.2">
      <c r="A19" s="72" t="s">
        <v>15</v>
      </c>
    </row>
    <row r="20" spans="1:1" ht="17.25" customHeight="1" x14ac:dyDescent="0.2">
      <c r="A20" s="98" t="s">
        <v>16</v>
      </c>
    </row>
    <row r="21" spans="1:1" ht="17.25" customHeight="1" x14ac:dyDescent="0.2">
      <c r="A21" s="73"/>
    </row>
    <row r="22" spans="1:1" ht="23.25" customHeight="1" x14ac:dyDescent="0.2">
      <c r="A22" s="68" t="s">
        <v>17</v>
      </c>
    </row>
    <row r="23" spans="1:1" ht="17.25" customHeight="1" x14ac:dyDescent="0.2">
      <c r="A23" s="73" t="s">
        <v>18</v>
      </c>
    </row>
    <row r="24" spans="1:1" ht="17.25" customHeight="1" x14ac:dyDescent="0.2">
      <c r="A24" s="73"/>
    </row>
    <row r="25" spans="1:1" ht="23.25" customHeight="1" x14ac:dyDescent="0.2">
      <c r="A25" s="68" t="s">
        <v>19</v>
      </c>
    </row>
    <row r="26" spans="1:1" ht="17.25" customHeight="1" x14ac:dyDescent="0.2">
      <c r="A26" s="74" t="s">
        <v>20</v>
      </c>
    </row>
    <row r="27" spans="1:1" ht="32.25" customHeight="1" x14ac:dyDescent="0.2">
      <c r="A27" s="72" t="s">
        <v>21</v>
      </c>
    </row>
    <row r="28" spans="1:1" ht="17.25" customHeight="1" x14ac:dyDescent="0.2">
      <c r="A28" s="74" t="s">
        <v>22</v>
      </c>
    </row>
    <row r="29" spans="1:1" ht="32.25" customHeight="1" x14ac:dyDescent="0.2">
      <c r="A29" s="72" t="s">
        <v>23</v>
      </c>
    </row>
    <row r="30" spans="1:1" ht="17.25" customHeight="1" x14ac:dyDescent="0.2">
      <c r="A30" s="74" t="s">
        <v>24</v>
      </c>
    </row>
    <row r="31" spans="1:1" ht="17.25" customHeight="1" x14ac:dyDescent="0.2">
      <c r="A31" s="72" t="s">
        <v>25</v>
      </c>
    </row>
    <row r="32" spans="1:1" ht="17.25" customHeight="1" x14ac:dyDescent="0.2">
      <c r="A32" s="74" t="s">
        <v>26</v>
      </c>
    </row>
    <row r="33" spans="1:1" ht="32.25" customHeight="1" x14ac:dyDescent="0.2">
      <c r="A33" s="75" t="s">
        <v>27</v>
      </c>
    </row>
    <row r="34" spans="1:1" ht="32.25" customHeight="1" x14ac:dyDescent="0.2">
      <c r="A34" s="76" t="s">
        <v>28</v>
      </c>
    </row>
    <row r="35" spans="1:1" ht="17.25" customHeight="1" x14ac:dyDescent="0.2">
      <c r="A35" s="74" t="s">
        <v>29</v>
      </c>
    </row>
    <row r="36" spans="1:1" ht="32.25" customHeight="1" x14ac:dyDescent="0.2">
      <c r="A36" s="72" t="s">
        <v>30</v>
      </c>
    </row>
    <row r="37" spans="1:1" ht="32.25" customHeight="1" x14ac:dyDescent="0.2">
      <c r="A37" s="75" t="s">
        <v>31</v>
      </c>
    </row>
    <row r="38" spans="1:1" ht="32.25" customHeight="1" x14ac:dyDescent="0.2">
      <c r="A38" s="72" t="s">
        <v>32</v>
      </c>
    </row>
    <row r="39" spans="1:1" ht="17.25" customHeight="1" x14ac:dyDescent="0.2">
      <c r="A39" s="76"/>
    </row>
    <row r="40" spans="1:1" ht="22.5" customHeight="1" x14ac:dyDescent="0.2">
      <c r="A40" s="68" t="s">
        <v>33</v>
      </c>
    </row>
    <row r="41" spans="1:1" ht="17.25" customHeight="1" x14ac:dyDescent="0.2">
      <c r="A41" s="81" t="s">
        <v>34</v>
      </c>
    </row>
    <row r="42" spans="1:1" ht="17.25" customHeight="1" x14ac:dyDescent="0.2">
      <c r="A42" s="77" t="s">
        <v>35</v>
      </c>
    </row>
    <row r="43" spans="1:1" ht="17.25" customHeight="1" x14ac:dyDescent="0.2">
      <c r="A43" s="78" t="s">
        <v>36</v>
      </c>
    </row>
    <row r="44" spans="1:1" ht="32.25" customHeight="1" x14ac:dyDescent="0.2">
      <c r="A44" s="78" t="s">
        <v>37</v>
      </c>
    </row>
    <row r="45" spans="1:1" ht="32.25" customHeight="1" x14ac:dyDescent="0.2">
      <c r="A45" s="78" t="s">
        <v>38</v>
      </c>
    </row>
    <row r="46" spans="1:1" ht="17.25" customHeight="1" x14ac:dyDescent="0.2">
      <c r="A46" s="79" t="s">
        <v>39</v>
      </c>
    </row>
    <row r="47" spans="1:1" ht="32.25" customHeight="1" x14ac:dyDescent="0.2">
      <c r="A47" s="75" t="s">
        <v>40</v>
      </c>
    </row>
    <row r="48" spans="1:1" ht="32.25" customHeight="1" x14ac:dyDescent="0.2">
      <c r="A48" s="75" t="s">
        <v>41</v>
      </c>
    </row>
    <row r="49" spans="1:1" ht="32.25" customHeight="1" x14ac:dyDescent="0.2">
      <c r="A49" s="78" t="s">
        <v>42</v>
      </c>
    </row>
    <row r="50" spans="1:1" ht="17.25" customHeight="1" x14ac:dyDescent="0.2">
      <c r="A50" s="78" t="s">
        <v>43</v>
      </c>
    </row>
    <row r="51" spans="1:1" ht="17.25" customHeight="1" x14ac:dyDescent="0.2">
      <c r="A51" s="78" t="s">
        <v>44</v>
      </c>
    </row>
    <row r="52" spans="1:1" ht="17.25" customHeight="1" x14ac:dyDescent="0.2">
      <c r="A52" s="78"/>
    </row>
    <row r="53" spans="1:1" ht="22.5" customHeight="1" x14ac:dyDescent="0.2">
      <c r="A53" s="68" t="s">
        <v>45</v>
      </c>
    </row>
    <row r="54" spans="1:1" ht="32.25" customHeight="1" x14ac:dyDescent="0.2">
      <c r="A54" s="139" t="s">
        <v>46</v>
      </c>
    </row>
    <row r="55" spans="1:1" ht="17.25" customHeight="1" x14ac:dyDescent="0.2">
      <c r="A55" s="80" t="s">
        <v>47</v>
      </c>
    </row>
    <row r="56" spans="1:1" ht="17.25" customHeight="1" x14ac:dyDescent="0.2">
      <c r="A56" s="81" t="s">
        <v>48</v>
      </c>
    </row>
    <row r="57" spans="1:1" ht="17.25" customHeight="1" x14ac:dyDescent="0.2">
      <c r="A57" s="98" t="s">
        <v>49</v>
      </c>
    </row>
    <row r="58" spans="1:1" ht="17.25" customHeight="1" x14ac:dyDescent="0.2">
      <c r="A58" s="82" t="s">
        <v>50</v>
      </c>
    </row>
    <row r="59" spans="1:1" x14ac:dyDescent="0.2"/>
    <row r="61" spans="1:1" hidden="1" x14ac:dyDescent="0.2">
      <c r="A61" s="8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C12" sqref="C12"/>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73" t="s">
        <v>51</v>
      </c>
      <c r="B1" s="173"/>
      <c r="C1" s="173"/>
      <c r="D1" s="173"/>
      <c r="E1" s="173"/>
      <c r="F1" s="173"/>
      <c r="G1" s="45"/>
      <c r="H1" s="45"/>
      <c r="I1" s="45"/>
      <c r="J1" s="45"/>
      <c r="K1" s="45"/>
    </row>
    <row r="2" spans="1:11" ht="21" customHeight="1" x14ac:dyDescent="0.2">
      <c r="A2" s="3" t="s">
        <v>52</v>
      </c>
      <c r="B2" s="174" t="s">
        <v>169</v>
      </c>
      <c r="C2" s="174"/>
      <c r="D2" s="174"/>
      <c r="E2" s="174"/>
      <c r="F2" s="174"/>
      <c r="G2" s="45"/>
      <c r="H2" s="45"/>
      <c r="I2" s="45"/>
      <c r="J2" s="45"/>
      <c r="K2" s="45"/>
    </row>
    <row r="3" spans="1:11" ht="21" customHeight="1" x14ac:dyDescent="0.2">
      <c r="A3" s="3" t="s">
        <v>53</v>
      </c>
      <c r="B3" s="174" t="s">
        <v>170</v>
      </c>
      <c r="C3" s="174"/>
      <c r="D3" s="174"/>
      <c r="E3" s="174"/>
      <c r="F3" s="174"/>
      <c r="G3" s="45"/>
      <c r="H3" s="45"/>
      <c r="I3" s="45"/>
      <c r="J3" s="45"/>
      <c r="K3" s="45"/>
    </row>
    <row r="4" spans="1:11" ht="21" customHeight="1" x14ac:dyDescent="0.2">
      <c r="A4" s="3" t="s">
        <v>54</v>
      </c>
      <c r="B4" s="175">
        <v>44013</v>
      </c>
      <c r="C4" s="175"/>
      <c r="D4" s="175"/>
      <c r="E4" s="175"/>
      <c r="F4" s="175"/>
      <c r="G4" s="45"/>
      <c r="H4" s="45"/>
      <c r="I4" s="45"/>
      <c r="J4" s="45"/>
      <c r="K4" s="45"/>
    </row>
    <row r="5" spans="1:11" ht="21" customHeight="1" x14ac:dyDescent="0.2">
      <c r="A5" s="3" t="s">
        <v>55</v>
      </c>
      <c r="B5" s="175">
        <v>44071</v>
      </c>
      <c r="C5" s="175"/>
      <c r="D5" s="175"/>
      <c r="E5" s="175"/>
      <c r="F5" s="175"/>
      <c r="G5" s="45"/>
      <c r="H5" s="45"/>
      <c r="I5" s="45"/>
      <c r="J5" s="45"/>
      <c r="K5" s="45"/>
    </row>
    <row r="6" spans="1:11" ht="21" customHeight="1" x14ac:dyDescent="0.2">
      <c r="A6" s="3"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3"/>
      <c r="H6" s="45"/>
      <c r="I6" s="45"/>
      <c r="J6" s="45"/>
      <c r="K6" s="45"/>
    </row>
    <row r="7" spans="1:11" ht="21" customHeight="1" x14ac:dyDescent="0.2">
      <c r="A7" s="3" t="s">
        <v>57</v>
      </c>
      <c r="B7" s="171" t="s">
        <v>89</v>
      </c>
      <c r="C7" s="171"/>
      <c r="D7" s="171"/>
      <c r="E7" s="171"/>
      <c r="F7" s="171"/>
      <c r="G7" s="33"/>
      <c r="H7" s="45"/>
      <c r="I7" s="45"/>
      <c r="J7" s="45"/>
      <c r="K7" s="45"/>
    </row>
    <row r="8" spans="1:11" ht="21" customHeight="1" x14ac:dyDescent="0.2">
      <c r="A8" s="3" t="s">
        <v>59</v>
      </c>
      <c r="B8" s="171" t="s">
        <v>179</v>
      </c>
      <c r="C8" s="171"/>
      <c r="D8" s="171"/>
      <c r="E8" s="171"/>
      <c r="F8" s="171"/>
      <c r="G8" s="33"/>
      <c r="H8" s="45"/>
      <c r="I8" s="45"/>
      <c r="J8" s="45"/>
      <c r="K8" s="45"/>
    </row>
    <row r="9" spans="1:11" ht="66.75" customHeight="1" x14ac:dyDescent="0.2">
      <c r="A9" s="170" t="s">
        <v>60</v>
      </c>
      <c r="B9" s="170"/>
      <c r="C9" s="170"/>
      <c r="D9" s="170"/>
      <c r="E9" s="170"/>
      <c r="F9" s="170"/>
      <c r="G9" s="33"/>
      <c r="H9" s="45"/>
      <c r="I9" s="45"/>
      <c r="J9" s="45"/>
      <c r="K9" s="45"/>
    </row>
    <row r="10" spans="1:11" s="128" customFormat="1" ht="36" customHeight="1" x14ac:dyDescent="0.2">
      <c r="A10" s="122" t="s">
        <v>61</v>
      </c>
      <c r="B10" s="123" t="s">
        <v>62</v>
      </c>
      <c r="C10" s="123" t="s">
        <v>63</v>
      </c>
      <c r="D10" s="124"/>
      <c r="E10" s="125" t="s">
        <v>29</v>
      </c>
      <c r="F10" s="126" t="s">
        <v>64</v>
      </c>
      <c r="G10" s="127"/>
      <c r="H10" s="127"/>
      <c r="I10" s="127"/>
      <c r="J10" s="127"/>
      <c r="K10" s="127"/>
    </row>
    <row r="11" spans="1:11" ht="27.75" customHeight="1" x14ac:dyDescent="0.2">
      <c r="A11" s="9" t="s">
        <v>65</v>
      </c>
      <c r="B11" s="91">
        <f>B15+B16+B17</f>
        <v>379.2</v>
      </c>
      <c r="C11" s="99" t="str">
        <f>IF(Travel!B6="",A34,Travel!B6)</f>
        <v>Figures include GST (where applicable)</v>
      </c>
      <c r="D11" s="7"/>
      <c r="E11" s="9" t="s">
        <v>66</v>
      </c>
      <c r="F11" s="53">
        <f>'Gifts and benefits'!C17</f>
        <v>0</v>
      </c>
      <c r="G11" s="46"/>
      <c r="H11" s="46"/>
      <c r="I11" s="46"/>
      <c r="J11" s="46"/>
      <c r="K11" s="46"/>
    </row>
    <row r="12" spans="1:11" ht="27.75" customHeight="1" x14ac:dyDescent="0.2">
      <c r="A12" s="9" t="s">
        <v>24</v>
      </c>
      <c r="B12" s="91">
        <f>Hospitality!B17</f>
        <v>0</v>
      </c>
      <c r="C12" s="99" t="str">
        <f>IF(Hospitality!B6="",A34,Hospitality!B6)</f>
        <v>Figures include GST (where applicable)</v>
      </c>
      <c r="D12" s="7"/>
      <c r="E12" s="9" t="s">
        <v>67</v>
      </c>
      <c r="F12" s="53">
        <f>'Gifts and benefits'!C18</f>
        <v>0</v>
      </c>
      <c r="G12" s="46"/>
      <c r="H12" s="46"/>
      <c r="I12" s="46"/>
      <c r="J12" s="46"/>
      <c r="K12" s="46"/>
    </row>
    <row r="13" spans="1:11" ht="27.75" customHeight="1" x14ac:dyDescent="0.2">
      <c r="A13" s="9" t="s">
        <v>68</v>
      </c>
      <c r="B13" s="91">
        <f>'All other expenses'!B19</f>
        <v>402.5</v>
      </c>
      <c r="C13" s="99" t="str">
        <f>IF('All other expenses'!B6="",A34,'All other expenses'!B6)</f>
        <v>Figures include GST (where applicable)</v>
      </c>
      <c r="D13" s="7"/>
      <c r="E13" s="9" t="s">
        <v>69</v>
      </c>
      <c r="F13" s="53">
        <f>'Gifts and benefits'!C19</f>
        <v>0</v>
      </c>
      <c r="G13" s="45"/>
      <c r="H13" s="45"/>
      <c r="I13" s="45"/>
      <c r="J13" s="45"/>
      <c r="K13" s="45"/>
    </row>
    <row r="14" spans="1:11" ht="12.75" customHeight="1" x14ac:dyDescent="0.2">
      <c r="A14" s="8"/>
      <c r="B14" s="92"/>
      <c r="C14" s="100"/>
      <c r="D14" s="54"/>
      <c r="E14" s="7"/>
      <c r="F14" s="55"/>
      <c r="G14" s="25"/>
      <c r="H14" s="25"/>
      <c r="I14" s="25"/>
      <c r="J14" s="25"/>
      <c r="K14" s="25"/>
    </row>
    <row r="15" spans="1:11" ht="27.75" customHeight="1" x14ac:dyDescent="0.2">
      <c r="A15" s="10" t="s">
        <v>70</v>
      </c>
      <c r="B15" s="93">
        <f>Travel!B17</f>
        <v>0</v>
      </c>
      <c r="C15" s="101" t="str">
        <f>C11</f>
        <v>Figures include GST (where applicable)</v>
      </c>
      <c r="D15" s="7"/>
      <c r="E15" s="7"/>
      <c r="F15" s="55"/>
      <c r="G15" s="45"/>
      <c r="H15" s="45"/>
      <c r="I15" s="45"/>
      <c r="J15" s="45"/>
      <c r="K15" s="45"/>
    </row>
    <row r="16" spans="1:11" ht="27.75" customHeight="1" x14ac:dyDescent="0.2">
      <c r="A16" s="10" t="s">
        <v>71</v>
      </c>
      <c r="B16" s="93">
        <f>Travel!B51</f>
        <v>379.2</v>
      </c>
      <c r="C16" s="101" t="str">
        <f>C11</f>
        <v>Figures include GST (where applicable)</v>
      </c>
      <c r="D16" s="56"/>
      <c r="E16" s="7"/>
      <c r="F16" s="57"/>
      <c r="G16" s="45"/>
      <c r="H16" s="45"/>
      <c r="I16" s="45"/>
      <c r="J16" s="45"/>
      <c r="K16" s="45"/>
    </row>
    <row r="17" spans="1:11" ht="27.75" customHeight="1" x14ac:dyDescent="0.2">
      <c r="A17" s="10" t="s">
        <v>72</v>
      </c>
      <c r="B17" s="93">
        <f>Travel!B60</f>
        <v>0</v>
      </c>
      <c r="C17" s="101" t="str">
        <f>C11</f>
        <v>Figures include GST (where applicable)</v>
      </c>
      <c r="D17" s="7"/>
      <c r="E17" s="7"/>
      <c r="F17" s="57"/>
      <c r="G17" s="45"/>
      <c r="H17" s="45"/>
      <c r="I17" s="45"/>
      <c r="J17" s="45"/>
      <c r="K17" s="45"/>
    </row>
    <row r="18" spans="1:11" ht="27.75" customHeight="1" x14ac:dyDescent="0.2">
      <c r="A18" s="26"/>
      <c r="B18" s="21"/>
      <c r="C18" s="26"/>
      <c r="D18" s="6"/>
      <c r="E18" s="6"/>
      <c r="F18" s="58"/>
      <c r="G18" s="59"/>
      <c r="H18" s="59"/>
      <c r="I18" s="59"/>
      <c r="J18" s="59"/>
      <c r="K18" s="59"/>
    </row>
    <row r="19" spans="1:11" x14ac:dyDescent="0.2">
      <c r="A19" s="49" t="s">
        <v>73</v>
      </c>
      <c r="B19" s="24"/>
      <c r="C19" s="25"/>
      <c r="D19" s="26"/>
      <c r="E19" s="26"/>
      <c r="F19" s="26"/>
      <c r="G19" s="26"/>
      <c r="H19" s="26"/>
      <c r="I19" s="26"/>
      <c r="J19" s="26"/>
      <c r="K19" s="26"/>
    </row>
    <row r="20" spans="1:11" x14ac:dyDescent="0.2">
      <c r="A20" s="22" t="s">
        <v>74</v>
      </c>
      <c r="B20" s="50"/>
      <c r="C20" s="50"/>
      <c r="D20" s="25"/>
      <c r="E20" s="25"/>
      <c r="F20" s="25"/>
      <c r="G20" s="26"/>
      <c r="H20" s="26"/>
      <c r="I20" s="26"/>
      <c r="J20" s="26"/>
      <c r="K20" s="26"/>
    </row>
    <row r="21" spans="1:11" ht="12.6" customHeight="1" x14ac:dyDescent="0.2">
      <c r="A21" s="22" t="s">
        <v>75</v>
      </c>
      <c r="B21" s="50"/>
      <c r="C21" s="50"/>
      <c r="D21" s="19"/>
      <c r="E21" s="26"/>
      <c r="F21" s="26"/>
      <c r="G21" s="26"/>
      <c r="H21" s="26"/>
      <c r="I21" s="26"/>
      <c r="J21" s="26"/>
      <c r="K21" s="26"/>
    </row>
    <row r="22" spans="1:11" ht="12.6" customHeight="1" x14ac:dyDescent="0.2">
      <c r="A22" s="22" t="s">
        <v>76</v>
      </c>
      <c r="B22" s="50"/>
      <c r="C22" s="50"/>
      <c r="D22" s="19"/>
      <c r="E22" s="26"/>
      <c r="F22" s="26"/>
      <c r="G22" s="26"/>
      <c r="H22" s="26"/>
      <c r="I22" s="26"/>
      <c r="J22" s="26"/>
      <c r="K22" s="26"/>
    </row>
    <row r="23" spans="1:11" ht="12.6" customHeight="1" x14ac:dyDescent="0.2">
      <c r="A23" s="22" t="s">
        <v>77</v>
      </c>
      <c r="B23" s="50"/>
      <c r="C23" s="50"/>
      <c r="D23" s="19"/>
      <c r="E23" s="26"/>
      <c r="F23" s="26"/>
      <c r="G23" s="26"/>
      <c r="H23" s="26"/>
      <c r="I23" s="26"/>
      <c r="J23" s="26"/>
      <c r="K23" s="26"/>
    </row>
    <row r="24" spans="1:11" x14ac:dyDescent="0.2">
      <c r="A24" s="39"/>
      <c r="B24" s="26"/>
      <c r="C24" s="26"/>
      <c r="D24" s="26"/>
      <c r="E24" s="26"/>
      <c r="F24" s="45"/>
      <c r="G24" s="45"/>
      <c r="H24" s="45"/>
      <c r="I24" s="45"/>
      <c r="J24" s="45"/>
      <c r="K24" s="45"/>
    </row>
    <row r="25" spans="1:11" hidden="1" x14ac:dyDescent="0.2">
      <c r="A25" s="13" t="s">
        <v>78</v>
      </c>
      <c r="B25" s="14"/>
      <c r="C25" s="14"/>
      <c r="D25" s="14"/>
      <c r="E25" s="14"/>
      <c r="F25" s="14"/>
      <c r="G25" s="45"/>
      <c r="H25" s="45"/>
      <c r="I25" s="45"/>
      <c r="J25" s="45"/>
      <c r="K25" s="45"/>
    </row>
    <row r="26" spans="1:11" ht="12.75" hidden="1" customHeight="1" x14ac:dyDescent="0.2">
      <c r="A26" s="12" t="s">
        <v>79</v>
      </c>
      <c r="B26" s="5"/>
      <c r="C26" s="5"/>
      <c r="D26" s="12"/>
      <c r="E26" s="12"/>
      <c r="F26" s="12"/>
      <c r="G26" s="45"/>
      <c r="H26" s="45"/>
      <c r="I26" s="45"/>
      <c r="J26" s="45"/>
      <c r="K26" s="45"/>
    </row>
    <row r="27" spans="1:11" hidden="1" x14ac:dyDescent="0.2">
      <c r="A27" s="11" t="s">
        <v>80</v>
      </c>
      <c r="B27" s="11"/>
      <c r="C27" s="11"/>
      <c r="D27" s="11"/>
      <c r="E27" s="11"/>
      <c r="F27" s="11"/>
      <c r="G27" s="45"/>
      <c r="H27" s="45"/>
      <c r="I27" s="45"/>
      <c r="J27" s="45"/>
      <c r="K27" s="45"/>
    </row>
    <row r="28" spans="1:11" hidden="1" x14ac:dyDescent="0.2">
      <c r="A28" s="11" t="s">
        <v>81</v>
      </c>
      <c r="B28" s="11"/>
      <c r="C28" s="11"/>
      <c r="D28" s="11"/>
      <c r="E28" s="11"/>
      <c r="F28" s="11"/>
      <c r="G28" s="45"/>
      <c r="H28" s="45"/>
      <c r="I28" s="45"/>
      <c r="J28" s="45"/>
      <c r="K28" s="45"/>
    </row>
    <row r="29" spans="1:11" hidden="1" x14ac:dyDescent="0.2">
      <c r="A29" s="12" t="s">
        <v>82</v>
      </c>
      <c r="B29" s="12"/>
      <c r="C29" s="12"/>
      <c r="D29" s="12"/>
      <c r="E29" s="12"/>
      <c r="F29" s="12"/>
      <c r="G29" s="45"/>
      <c r="H29" s="45"/>
      <c r="I29" s="45"/>
      <c r="J29" s="45"/>
      <c r="K29" s="45"/>
    </row>
    <row r="30" spans="1:11" hidden="1" x14ac:dyDescent="0.2">
      <c r="A30" s="12" t="s">
        <v>83</v>
      </c>
      <c r="B30" s="12"/>
      <c r="C30" s="12"/>
      <c r="D30" s="12"/>
      <c r="E30" s="12"/>
      <c r="F30" s="12"/>
      <c r="G30" s="45"/>
      <c r="H30" s="45"/>
      <c r="I30" s="45"/>
      <c r="J30" s="45"/>
      <c r="K30" s="45"/>
    </row>
    <row r="31" spans="1:11" hidden="1" x14ac:dyDescent="0.2">
      <c r="A31" s="11" t="s">
        <v>84</v>
      </c>
      <c r="B31" s="11"/>
      <c r="C31" s="11"/>
      <c r="D31" s="11"/>
      <c r="E31" s="11"/>
      <c r="F31" s="11"/>
      <c r="G31" s="45"/>
      <c r="H31" s="45"/>
      <c r="I31" s="45"/>
      <c r="J31" s="45"/>
      <c r="K31" s="45"/>
    </row>
    <row r="32" spans="1:11" hidden="1" x14ac:dyDescent="0.2">
      <c r="A32" s="11" t="s">
        <v>85</v>
      </c>
      <c r="B32" s="11"/>
      <c r="C32" s="11"/>
      <c r="D32" s="11"/>
      <c r="E32" s="11"/>
      <c r="F32" s="11"/>
      <c r="G32" s="45"/>
      <c r="H32" s="45"/>
      <c r="I32" s="45"/>
      <c r="J32" s="45"/>
      <c r="K32" s="45"/>
    </row>
    <row r="33" spans="1:11" hidden="1" x14ac:dyDescent="0.2">
      <c r="A33" s="11" t="s">
        <v>86</v>
      </c>
      <c r="B33" s="11"/>
      <c r="C33" s="11"/>
      <c r="D33" s="11"/>
      <c r="E33" s="11"/>
      <c r="F33" s="11"/>
      <c r="G33" s="45"/>
      <c r="H33" s="45"/>
      <c r="I33" s="45"/>
      <c r="J33" s="45"/>
      <c r="K33" s="45"/>
    </row>
    <row r="34" spans="1:11" hidden="1" x14ac:dyDescent="0.2">
      <c r="A34" s="12" t="s">
        <v>87</v>
      </c>
      <c r="B34" s="12"/>
      <c r="C34" s="12"/>
      <c r="D34" s="12"/>
      <c r="E34" s="12"/>
      <c r="F34" s="12"/>
      <c r="G34" s="45"/>
      <c r="H34" s="45"/>
      <c r="I34" s="45"/>
      <c r="J34" s="45"/>
      <c r="K34" s="45"/>
    </row>
    <row r="35" spans="1:11" hidden="1" x14ac:dyDescent="0.2">
      <c r="A35" s="12" t="s">
        <v>88</v>
      </c>
      <c r="B35" s="12"/>
      <c r="C35" s="12"/>
      <c r="D35" s="12"/>
      <c r="E35" s="12"/>
      <c r="F35" s="12"/>
      <c r="G35" s="45"/>
      <c r="H35" s="45"/>
      <c r="I35" s="45"/>
      <c r="J35" s="45"/>
      <c r="K35" s="45"/>
    </row>
    <row r="36" spans="1:11" hidden="1" x14ac:dyDescent="0.2">
      <c r="A36" s="96" t="s">
        <v>58</v>
      </c>
      <c r="B36" s="95"/>
      <c r="C36" s="95"/>
      <c r="D36" s="95"/>
      <c r="E36" s="95"/>
      <c r="F36" s="95"/>
      <c r="G36" s="45"/>
      <c r="H36" s="45"/>
      <c r="I36" s="45"/>
      <c r="J36" s="45"/>
      <c r="K36" s="45"/>
    </row>
    <row r="37" spans="1:11" hidden="1" x14ac:dyDescent="0.2">
      <c r="A37" s="96" t="s">
        <v>89</v>
      </c>
      <c r="B37" s="95"/>
      <c r="C37" s="95"/>
      <c r="D37" s="95"/>
      <c r="E37" s="95"/>
      <c r="F37" s="95"/>
      <c r="G37" s="45"/>
      <c r="H37" s="45"/>
      <c r="I37" s="45"/>
      <c r="J37" s="45"/>
      <c r="K37" s="45"/>
    </row>
    <row r="38" spans="1:11" hidden="1" x14ac:dyDescent="0.2">
      <c r="A38" s="96" t="s">
        <v>168</v>
      </c>
      <c r="B38" s="95"/>
      <c r="C38" s="95"/>
      <c r="D38" s="95"/>
      <c r="E38" s="95"/>
      <c r="F38" s="95"/>
      <c r="G38" s="45"/>
      <c r="H38" s="45"/>
      <c r="I38" s="45"/>
      <c r="J38" s="45"/>
      <c r="K38" s="45"/>
    </row>
    <row r="39" spans="1:11" hidden="1" x14ac:dyDescent="0.2">
      <c r="A39" s="60" t="s">
        <v>90</v>
      </c>
      <c r="B39" s="4"/>
      <c r="C39" s="4"/>
      <c r="D39" s="4"/>
      <c r="E39" s="4"/>
      <c r="F39" s="4"/>
      <c r="G39" s="45"/>
      <c r="H39" s="45"/>
      <c r="I39" s="45"/>
      <c r="J39" s="45"/>
      <c r="K39" s="45"/>
    </row>
    <row r="40" spans="1:11" hidden="1" x14ac:dyDescent="0.2">
      <c r="A40" s="61" t="s">
        <v>91</v>
      </c>
      <c r="B40" s="4"/>
      <c r="C40" s="4"/>
      <c r="D40" s="4"/>
      <c r="E40" s="4"/>
      <c r="F40" s="4"/>
      <c r="G40" s="45"/>
      <c r="H40" s="45"/>
      <c r="I40" s="45"/>
      <c r="J40" s="45"/>
      <c r="K40" s="45"/>
    </row>
    <row r="41" spans="1:11" hidden="1" x14ac:dyDescent="0.2">
      <c r="A41" s="61" t="s">
        <v>92</v>
      </c>
      <c r="B41" s="4"/>
      <c r="C41" s="4"/>
      <c r="D41" s="4"/>
      <c r="E41" s="4"/>
      <c r="F41" s="4"/>
      <c r="G41" s="45"/>
      <c r="H41" s="45"/>
      <c r="I41" s="45"/>
      <c r="J41" s="45"/>
      <c r="K41" s="45"/>
    </row>
    <row r="42" spans="1:11" hidden="1" x14ac:dyDescent="0.2">
      <c r="A42" s="61" t="s">
        <v>93</v>
      </c>
      <c r="B42" s="4"/>
      <c r="C42" s="4"/>
      <c r="D42" s="4"/>
      <c r="E42" s="4"/>
      <c r="F42" s="4"/>
      <c r="G42" s="45"/>
      <c r="H42" s="45"/>
      <c r="I42" s="45"/>
      <c r="J42" s="45"/>
      <c r="K42" s="45"/>
    </row>
    <row r="43" spans="1:11" hidden="1" x14ac:dyDescent="0.2">
      <c r="A43" s="61" t="s">
        <v>94</v>
      </c>
      <c r="B43" s="4"/>
      <c r="C43" s="4"/>
      <c r="D43" s="4"/>
      <c r="E43" s="4"/>
      <c r="F43" s="4"/>
      <c r="G43" s="45"/>
      <c r="H43" s="45"/>
      <c r="I43" s="45"/>
      <c r="J43" s="45"/>
      <c r="K43" s="45"/>
    </row>
    <row r="44" spans="1:11" hidden="1" x14ac:dyDescent="0.2">
      <c r="A44" s="61" t="s">
        <v>95</v>
      </c>
      <c r="B44" s="4"/>
      <c r="C44" s="4"/>
      <c r="D44" s="4"/>
      <c r="E44" s="4"/>
      <c r="F44" s="4"/>
      <c r="G44" s="45"/>
      <c r="H44" s="45"/>
      <c r="I44" s="45"/>
      <c r="J44" s="45"/>
      <c r="K44" s="45"/>
    </row>
    <row r="45" spans="1:11" hidden="1" x14ac:dyDescent="0.2">
      <c r="A45" s="97" t="s">
        <v>96</v>
      </c>
      <c r="B45" s="95"/>
      <c r="C45" s="95"/>
      <c r="D45" s="95"/>
      <c r="E45" s="95"/>
      <c r="F45" s="95"/>
      <c r="G45" s="45"/>
      <c r="H45" s="45"/>
      <c r="I45" s="45"/>
      <c r="J45" s="45"/>
      <c r="K45" s="45"/>
    </row>
    <row r="46" spans="1:11" hidden="1" x14ac:dyDescent="0.2">
      <c r="A46" s="95" t="s">
        <v>97</v>
      </c>
      <c r="B46" s="95"/>
      <c r="C46" s="95"/>
      <c r="D46" s="95"/>
      <c r="E46" s="95"/>
      <c r="F46" s="95"/>
      <c r="G46" s="45"/>
      <c r="H46" s="45"/>
      <c r="I46" s="45"/>
      <c r="J46" s="45"/>
      <c r="K46" s="45"/>
    </row>
    <row r="47" spans="1:11" hidden="1" x14ac:dyDescent="0.2">
      <c r="A47" s="62">
        <v>-20000</v>
      </c>
      <c r="B47" s="4"/>
      <c r="C47" s="4"/>
      <c r="D47" s="4"/>
      <c r="E47" s="4"/>
      <c r="F47" s="4"/>
      <c r="G47" s="45"/>
      <c r="H47" s="45"/>
      <c r="I47" s="45"/>
      <c r="J47" s="45"/>
      <c r="K47" s="45"/>
    </row>
    <row r="48" spans="1:11" ht="25.5" hidden="1" x14ac:dyDescent="0.2">
      <c r="A48" s="116" t="s">
        <v>98</v>
      </c>
      <c r="B48" s="95"/>
      <c r="C48" s="95"/>
      <c r="D48" s="95"/>
      <c r="E48" s="95"/>
      <c r="F48" s="95"/>
      <c r="G48" s="45"/>
      <c r="H48" s="45"/>
      <c r="I48" s="45"/>
      <c r="J48" s="45"/>
      <c r="K48" s="45"/>
    </row>
    <row r="49" spans="1:11" ht="25.5" hidden="1" x14ac:dyDescent="0.2">
      <c r="A49" s="116" t="s">
        <v>99</v>
      </c>
      <c r="B49" s="95"/>
      <c r="C49" s="95"/>
      <c r="D49" s="95"/>
      <c r="E49" s="95"/>
      <c r="F49" s="95"/>
      <c r="G49" s="45"/>
      <c r="H49" s="45"/>
      <c r="I49" s="45"/>
      <c r="J49" s="45"/>
      <c r="K49" s="45"/>
    </row>
    <row r="50" spans="1:11" ht="25.5" hidden="1" x14ac:dyDescent="0.2">
      <c r="A50" s="117" t="s">
        <v>100</v>
      </c>
      <c r="B50" s="4"/>
      <c r="C50" s="4"/>
      <c r="D50" s="4"/>
      <c r="E50" s="4"/>
      <c r="F50" s="4"/>
      <c r="G50" s="45"/>
      <c r="H50" s="45"/>
      <c r="I50" s="45"/>
      <c r="J50" s="45"/>
      <c r="K50" s="45"/>
    </row>
    <row r="51" spans="1:11" ht="25.5" hidden="1" x14ac:dyDescent="0.2">
      <c r="A51" s="117" t="s">
        <v>101</v>
      </c>
      <c r="B51" s="4"/>
      <c r="C51" s="4"/>
      <c r="D51" s="4"/>
      <c r="E51" s="4"/>
      <c r="F51" s="4"/>
      <c r="G51" s="45"/>
      <c r="H51" s="45"/>
      <c r="I51" s="45"/>
      <c r="J51" s="45"/>
      <c r="K51" s="45"/>
    </row>
    <row r="52" spans="1:11" ht="38.25" hidden="1" x14ac:dyDescent="0.2">
      <c r="A52" s="117" t="s">
        <v>102</v>
      </c>
      <c r="B52" s="107"/>
      <c r="C52" s="107"/>
      <c r="D52" s="115"/>
      <c r="E52" s="63"/>
      <c r="F52" s="63"/>
      <c r="G52" s="45"/>
      <c r="H52" s="45"/>
      <c r="I52" s="45"/>
      <c r="J52" s="45"/>
      <c r="K52" s="45"/>
    </row>
    <row r="53" spans="1:11" hidden="1" x14ac:dyDescent="0.2">
      <c r="A53" s="112" t="s">
        <v>103</v>
      </c>
      <c r="B53" s="113"/>
      <c r="C53" s="113"/>
      <c r="D53" s="106"/>
      <c r="E53" s="64"/>
      <c r="F53" s="64" t="b">
        <v>1</v>
      </c>
      <c r="G53" s="45"/>
      <c r="H53" s="45"/>
      <c r="I53" s="45"/>
      <c r="J53" s="45"/>
      <c r="K53" s="45"/>
    </row>
    <row r="54" spans="1:11" hidden="1" x14ac:dyDescent="0.2">
      <c r="A54" s="114" t="s">
        <v>104</v>
      </c>
      <c r="B54" s="112"/>
      <c r="C54" s="112"/>
      <c r="D54" s="112"/>
      <c r="E54" s="64"/>
      <c r="F54" s="64" t="b">
        <v>0</v>
      </c>
      <c r="G54" s="45"/>
      <c r="H54" s="45"/>
      <c r="I54" s="45"/>
      <c r="J54" s="45"/>
      <c r="K54" s="45"/>
    </row>
    <row r="55" spans="1:11" hidden="1" x14ac:dyDescent="0.2">
      <c r="A55" s="118"/>
      <c r="B55" s="108">
        <f>COUNT(Travel!B12:B16)</f>
        <v>0</v>
      </c>
      <c r="C55" s="108"/>
      <c r="D55" s="108">
        <f>COUNTIF(Travel!D12:D16,"*")</f>
        <v>0</v>
      </c>
      <c r="E55" s="109"/>
      <c r="F55" s="109" t="b">
        <f>MIN(B55,D55)=MAX(B55,D55)</f>
        <v>1</v>
      </c>
      <c r="G55" s="45"/>
      <c r="H55" s="45"/>
      <c r="I55" s="45"/>
      <c r="J55" s="45"/>
      <c r="K55" s="45"/>
    </row>
    <row r="56" spans="1:11" hidden="1" x14ac:dyDescent="0.2">
      <c r="A56" s="118" t="s">
        <v>105</v>
      </c>
      <c r="B56" s="108">
        <f>COUNT(Travel!B21:B50)</f>
        <v>3</v>
      </c>
      <c r="C56" s="108"/>
      <c r="D56" s="108">
        <f>COUNTIF(Travel!D21:D50,"*")</f>
        <v>3</v>
      </c>
      <c r="E56" s="109"/>
      <c r="F56" s="109" t="b">
        <f>MIN(B56,D56)=MAX(B56,D56)</f>
        <v>1</v>
      </c>
    </row>
    <row r="57" spans="1:11" hidden="1" x14ac:dyDescent="0.2">
      <c r="A57" s="119"/>
      <c r="B57" s="108">
        <f>COUNT(Travel!B55:B59)</f>
        <v>1</v>
      </c>
      <c r="C57" s="108"/>
      <c r="D57" s="108">
        <f>COUNTIF(Travel!D55:D59,"*")</f>
        <v>0</v>
      </c>
      <c r="E57" s="109"/>
      <c r="F57" s="109" t="b">
        <f>MIN(B57,D57)=MAX(B57,D57)</f>
        <v>0</v>
      </c>
    </row>
    <row r="58" spans="1:11" hidden="1" x14ac:dyDescent="0.2">
      <c r="A58" s="120" t="s">
        <v>106</v>
      </c>
      <c r="B58" s="110">
        <f>COUNT(Hospitality!B11:B16)</f>
        <v>1</v>
      </c>
      <c r="C58" s="110"/>
      <c r="D58" s="110">
        <f>COUNTIF(Hospitality!D11:D16,"*")</f>
        <v>0</v>
      </c>
      <c r="E58" s="111"/>
      <c r="F58" s="111" t="b">
        <f>MIN(B58,D58)=MAX(B58,D58)</f>
        <v>0</v>
      </c>
    </row>
    <row r="59" spans="1:11" hidden="1" x14ac:dyDescent="0.2">
      <c r="A59" s="121" t="s">
        <v>107</v>
      </c>
      <c r="B59" s="109">
        <f>COUNT('All other expenses'!B11:B18)</f>
        <v>1</v>
      </c>
      <c r="C59" s="109"/>
      <c r="D59" s="109">
        <f>COUNTIF('All other expenses'!D11:D18,"*")</f>
        <v>1</v>
      </c>
      <c r="E59" s="109"/>
      <c r="F59" s="109" t="b">
        <f>MIN(B59,D59)=MAX(B59,D59)</f>
        <v>1</v>
      </c>
    </row>
    <row r="60" spans="1:11" hidden="1" x14ac:dyDescent="0.2">
      <c r="A60" s="120" t="s">
        <v>108</v>
      </c>
      <c r="B60" s="110">
        <f>COUNTIF('Gifts and benefits'!B11:B16,"*")</f>
        <v>0</v>
      </c>
      <c r="C60" s="110">
        <f>COUNTIF('Gifts and benefits'!C11:C16,"*")</f>
        <v>0</v>
      </c>
      <c r="D60" s="110"/>
      <c r="E60" s="110">
        <f>COUNTA('Gifts and benefits'!E11:E16)</f>
        <v>0</v>
      </c>
      <c r="F60" s="111"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1"/>
  <sheetViews>
    <sheetView zoomScale="85" zoomScaleNormal="85" workbookViewId="0">
      <selection activeCell="F1" sqref="F1:F1048576"/>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8" width="9.140625" style="15" hidden="1" customWidth="1"/>
    <col min="9" max="12" width="0" style="15" hidden="1" customWidth="1"/>
    <col min="13" max="13" width="0" style="15" hidden="1"/>
    <col min="14" max="16384" width="9.140625" style="15" hidden="1"/>
  </cols>
  <sheetData>
    <row r="1" spans="1:5" ht="26.25" customHeight="1" x14ac:dyDescent="0.2">
      <c r="A1" s="173" t="s">
        <v>109</v>
      </c>
      <c r="B1" s="173"/>
      <c r="C1" s="173"/>
      <c r="D1" s="173"/>
      <c r="E1" s="173"/>
    </row>
    <row r="2" spans="1:5" ht="21" customHeight="1" x14ac:dyDescent="0.2">
      <c r="A2" s="3" t="s">
        <v>52</v>
      </c>
      <c r="B2" s="176" t="str">
        <f>'Summary and sign-off'!B2:F2</f>
        <v>Bay of Plenty District Health Board</v>
      </c>
      <c r="C2" s="176"/>
      <c r="D2" s="176"/>
      <c r="E2" s="176"/>
    </row>
    <row r="3" spans="1:5" ht="21" customHeight="1" x14ac:dyDescent="0.2">
      <c r="A3" s="3" t="s">
        <v>110</v>
      </c>
      <c r="B3" s="176" t="str">
        <f>'Summary and sign-off'!B3:F3</f>
        <v>Simon Everitt</v>
      </c>
      <c r="C3" s="176"/>
      <c r="D3" s="176"/>
      <c r="E3" s="176"/>
    </row>
    <row r="4" spans="1:5" ht="21" customHeight="1" x14ac:dyDescent="0.2">
      <c r="A4" s="3" t="s">
        <v>111</v>
      </c>
      <c r="B4" s="176">
        <f>'Summary and sign-off'!B4:F4</f>
        <v>44013</v>
      </c>
      <c r="C4" s="176"/>
      <c r="D4" s="176"/>
      <c r="E4" s="176"/>
    </row>
    <row r="5" spans="1:5" ht="21" customHeight="1" x14ac:dyDescent="0.2">
      <c r="A5" s="3" t="s">
        <v>112</v>
      </c>
      <c r="B5" s="176">
        <v>44073</v>
      </c>
      <c r="C5" s="176"/>
      <c r="D5" s="176"/>
      <c r="E5" s="176"/>
    </row>
    <row r="6" spans="1:5" ht="21" customHeight="1" x14ac:dyDescent="0.2">
      <c r="A6" s="3" t="s">
        <v>113</v>
      </c>
      <c r="B6" s="171" t="s">
        <v>80</v>
      </c>
      <c r="C6" s="171"/>
      <c r="D6" s="171"/>
      <c r="E6" s="171"/>
    </row>
    <row r="7" spans="1:5" ht="21" customHeight="1" x14ac:dyDescent="0.2">
      <c r="A7" s="3" t="s">
        <v>56</v>
      </c>
      <c r="B7" s="171" t="s">
        <v>83</v>
      </c>
      <c r="C7" s="171"/>
      <c r="D7" s="171"/>
      <c r="E7" s="171"/>
    </row>
    <row r="8" spans="1:5" ht="36" customHeight="1" x14ac:dyDescent="0.2">
      <c r="A8" s="179" t="s">
        <v>114</v>
      </c>
      <c r="B8" s="180"/>
      <c r="C8" s="180"/>
      <c r="D8" s="180"/>
      <c r="E8" s="180"/>
    </row>
    <row r="9" spans="1:5" ht="36" customHeight="1" x14ac:dyDescent="0.2">
      <c r="A9" s="181" t="s">
        <v>115</v>
      </c>
      <c r="B9" s="182"/>
      <c r="C9" s="182"/>
      <c r="D9" s="182"/>
      <c r="E9" s="182"/>
    </row>
    <row r="10" spans="1:5" ht="24.75" customHeight="1" x14ac:dyDescent="0.2">
      <c r="A10" s="178" t="s">
        <v>116</v>
      </c>
      <c r="B10" s="183"/>
      <c r="C10" s="178"/>
      <c r="D10" s="178"/>
      <c r="E10" s="178"/>
    </row>
    <row r="11" spans="1:5" ht="27" customHeight="1" x14ac:dyDescent="0.2">
      <c r="A11" s="34" t="s">
        <v>117</v>
      </c>
      <c r="B11" s="34" t="s">
        <v>118</v>
      </c>
      <c r="C11" s="34" t="s">
        <v>119</v>
      </c>
      <c r="D11" s="34" t="s">
        <v>120</v>
      </c>
      <c r="E11" s="34" t="s">
        <v>121</v>
      </c>
    </row>
    <row r="12" spans="1:5" s="84" customFormat="1" hidden="1" x14ac:dyDescent="0.2">
      <c r="A12" s="130"/>
      <c r="B12" s="131"/>
      <c r="C12" s="132"/>
      <c r="D12" s="132"/>
      <c r="E12" s="133"/>
    </row>
    <row r="13" spans="1:5" s="84" customFormat="1" x14ac:dyDescent="0.2">
      <c r="A13" s="154"/>
      <c r="B13" s="155"/>
      <c r="C13" s="156"/>
      <c r="D13" s="156"/>
      <c r="E13" s="157"/>
    </row>
    <row r="14" spans="1:5" s="84" customFormat="1" x14ac:dyDescent="0.2">
      <c r="A14" s="154"/>
      <c r="B14" s="155"/>
      <c r="C14" s="156"/>
      <c r="D14" s="156"/>
      <c r="E14" s="157"/>
    </row>
    <row r="15" spans="1:5" s="84" customFormat="1" x14ac:dyDescent="0.2">
      <c r="A15" s="158"/>
      <c r="B15" s="155"/>
      <c r="C15" s="156"/>
      <c r="D15" s="156"/>
      <c r="E15" s="157"/>
    </row>
    <row r="16" spans="1:5" s="84" customFormat="1" hidden="1" x14ac:dyDescent="0.2">
      <c r="A16" s="140"/>
      <c r="B16" s="141"/>
      <c r="C16" s="142"/>
      <c r="D16" s="142"/>
      <c r="E16" s="143"/>
    </row>
    <row r="17" spans="1:5" ht="19.5" customHeight="1" x14ac:dyDescent="0.2">
      <c r="A17" s="104" t="s">
        <v>122</v>
      </c>
      <c r="B17" s="105">
        <f>SUM(B12:B16)</f>
        <v>0</v>
      </c>
      <c r="C17" s="165" t="str">
        <f>IF(SUBTOTAL(3,B12:B16)=SUBTOTAL(103,B12:B16),'Summary and sign-off'!$A$48,'Summary and sign-off'!$A$49)</f>
        <v>Check - there are no hidden rows with data</v>
      </c>
      <c r="D17" s="177" t="str">
        <f>IF('Summary and sign-off'!F55='Summary and sign-off'!F54,'Summary and sign-off'!A51,'Summary and sign-off'!A50)</f>
        <v>Check - each entry provides sufficient information</v>
      </c>
      <c r="E17" s="177"/>
    </row>
    <row r="18" spans="1:5" ht="10.5" customHeight="1" x14ac:dyDescent="0.2">
      <c r="A18" s="26"/>
      <c r="B18" s="21"/>
      <c r="C18" s="26"/>
      <c r="D18" s="26"/>
      <c r="E18" s="26"/>
    </row>
    <row r="19" spans="1:5" ht="24.75" customHeight="1" x14ac:dyDescent="0.2">
      <c r="A19" s="178" t="s">
        <v>123</v>
      </c>
      <c r="B19" s="178"/>
      <c r="C19" s="178"/>
      <c r="D19" s="178"/>
      <c r="E19" s="178"/>
    </row>
    <row r="20" spans="1:5" ht="27" customHeight="1" x14ac:dyDescent="0.2">
      <c r="A20" s="34" t="s">
        <v>117</v>
      </c>
      <c r="B20" s="34" t="s">
        <v>62</v>
      </c>
      <c r="C20" s="34" t="s">
        <v>124</v>
      </c>
      <c r="D20" s="34" t="s">
        <v>120</v>
      </c>
      <c r="E20" s="34" t="s">
        <v>121</v>
      </c>
    </row>
    <row r="21" spans="1:5" s="84" customFormat="1" hidden="1" x14ac:dyDescent="0.2">
      <c r="A21" s="130"/>
      <c r="B21" s="131"/>
      <c r="C21" s="132"/>
      <c r="D21" s="132"/>
      <c r="E21" s="133"/>
    </row>
    <row r="22" spans="1:5" s="169" customFormat="1" x14ac:dyDescent="0.2">
      <c r="A22" s="166">
        <v>44015</v>
      </c>
      <c r="B22" s="167">
        <v>94.8</v>
      </c>
      <c r="C22" s="156" t="s">
        <v>175</v>
      </c>
      <c r="D22" s="156" t="s">
        <v>22</v>
      </c>
      <c r="E22" s="157" t="s">
        <v>176</v>
      </c>
    </row>
    <row r="23" spans="1:5" s="169" customFormat="1" x14ac:dyDescent="0.2">
      <c r="A23" s="166">
        <v>44039</v>
      </c>
      <c r="B23" s="167">
        <v>142.19999999999999</v>
      </c>
      <c r="C23" s="156" t="s">
        <v>178</v>
      </c>
      <c r="D23" s="156" t="s">
        <v>22</v>
      </c>
      <c r="E23" s="157" t="s">
        <v>177</v>
      </c>
    </row>
    <row r="24" spans="1:5" s="169" customFormat="1" x14ac:dyDescent="0.2">
      <c r="A24" s="166">
        <v>44068</v>
      </c>
      <c r="B24" s="167">
        <v>142.19999999999999</v>
      </c>
      <c r="C24" s="156" t="s">
        <v>178</v>
      </c>
      <c r="D24" s="156" t="s">
        <v>22</v>
      </c>
      <c r="E24" s="157" t="s">
        <v>177</v>
      </c>
    </row>
    <row r="25" spans="1:5" s="169" customFormat="1" x14ac:dyDescent="0.2">
      <c r="A25" s="166"/>
      <c r="B25" s="167"/>
      <c r="C25" s="156"/>
      <c r="D25" s="156"/>
      <c r="E25" s="157"/>
    </row>
    <row r="26" spans="1:5" s="169" customFormat="1" x14ac:dyDescent="0.2">
      <c r="A26" s="166"/>
      <c r="B26" s="167"/>
      <c r="C26" s="156"/>
      <c r="D26" s="156"/>
      <c r="E26" s="157"/>
    </row>
    <row r="27" spans="1:5" s="169" customFormat="1" x14ac:dyDescent="0.2">
      <c r="A27" s="166"/>
      <c r="B27" s="167"/>
      <c r="C27" s="156"/>
      <c r="D27" s="156"/>
      <c r="E27" s="157"/>
    </row>
    <row r="28" spans="1:5" s="169" customFormat="1" x14ac:dyDescent="0.2">
      <c r="A28" s="166"/>
      <c r="B28" s="167"/>
      <c r="C28" s="156"/>
      <c r="D28" s="156"/>
      <c r="E28" s="157"/>
    </row>
    <row r="29" spans="1:5" s="169" customFormat="1" x14ac:dyDescent="0.2">
      <c r="A29" s="166"/>
      <c r="B29" s="167"/>
      <c r="C29" s="156"/>
      <c r="D29" s="156"/>
      <c r="E29" s="157"/>
    </row>
    <row r="30" spans="1:5" s="169" customFormat="1" x14ac:dyDescent="0.2">
      <c r="A30" s="166"/>
      <c r="B30" s="167"/>
      <c r="C30" s="156"/>
      <c r="D30" s="156"/>
      <c r="E30" s="157"/>
    </row>
    <row r="31" spans="1:5" s="169" customFormat="1" x14ac:dyDescent="0.2">
      <c r="A31" s="166"/>
      <c r="B31" s="167"/>
      <c r="C31" s="156"/>
      <c r="D31" s="156"/>
      <c r="E31" s="157"/>
    </row>
    <row r="32" spans="1:5" s="169" customFormat="1" x14ac:dyDescent="0.2">
      <c r="A32" s="166"/>
      <c r="B32" s="167"/>
      <c r="C32" s="156"/>
      <c r="D32" s="156"/>
      <c r="E32" s="157"/>
    </row>
    <row r="33" spans="1:5" s="169" customFormat="1" x14ac:dyDescent="0.2">
      <c r="A33" s="166"/>
      <c r="B33" s="167"/>
      <c r="C33" s="156"/>
      <c r="D33" s="156"/>
      <c r="E33" s="157"/>
    </row>
    <row r="34" spans="1:5" s="169" customFormat="1" x14ac:dyDescent="0.2">
      <c r="A34" s="166"/>
      <c r="B34" s="167"/>
      <c r="C34" s="156"/>
      <c r="D34" s="156"/>
      <c r="E34" s="157"/>
    </row>
    <row r="35" spans="1:5" s="169" customFormat="1" x14ac:dyDescent="0.2">
      <c r="A35" s="166"/>
      <c r="B35" s="167"/>
      <c r="C35" s="156"/>
      <c r="D35" s="156"/>
      <c r="E35" s="157"/>
    </row>
    <row r="36" spans="1:5" s="169" customFormat="1" x14ac:dyDescent="0.2">
      <c r="A36" s="166"/>
      <c r="B36" s="167"/>
      <c r="C36" s="156"/>
      <c r="D36" s="156"/>
      <c r="E36" s="157"/>
    </row>
    <row r="37" spans="1:5" s="169" customFormat="1" x14ac:dyDescent="0.2">
      <c r="A37" s="166"/>
      <c r="B37" s="167"/>
      <c r="C37" s="156"/>
      <c r="D37" s="156"/>
      <c r="E37" s="157"/>
    </row>
    <row r="38" spans="1:5" s="169" customFormat="1" x14ac:dyDescent="0.2">
      <c r="A38" s="166"/>
      <c r="B38" s="167"/>
      <c r="C38" s="156"/>
      <c r="D38" s="156"/>
      <c r="E38" s="157"/>
    </row>
    <row r="39" spans="1:5" s="169" customFormat="1" x14ac:dyDescent="0.2">
      <c r="A39" s="166"/>
      <c r="B39" s="167"/>
      <c r="C39" s="156"/>
      <c r="D39" s="156"/>
      <c r="E39" s="157"/>
    </row>
    <row r="40" spans="1:5" s="169" customFormat="1" x14ac:dyDescent="0.2">
      <c r="A40" s="166"/>
      <c r="B40" s="167"/>
      <c r="C40" s="156"/>
      <c r="D40" s="156"/>
      <c r="E40" s="157"/>
    </row>
    <row r="41" spans="1:5" s="169" customFormat="1" x14ac:dyDescent="0.2">
      <c r="A41" s="166"/>
      <c r="B41" s="167"/>
      <c r="C41" s="156"/>
      <c r="D41" s="156"/>
      <c r="E41" s="157"/>
    </row>
    <row r="42" spans="1:5" s="169" customFormat="1" x14ac:dyDescent="0.2">
      <c r="A42" s="166"/>
      <c r="B42" s="167"/>
      <c r="C42" s="156"/>
      <c r="D42" s="156"/>
      <c r="E42" s="157"/>
    </row>
    <row r="43" spans="1:5" s="169" customFormat="1" x14ac:dyDescent="0.2">
      <c r="A43" s="166"/>
      <c r="B43" s="167"/>
      <c r="C43" s="156"/>
      <c r="D43" s="156"/>
      <c r="E43" s="157"/>
    </row>
    <row r="44" spans="1:5" s="169" customFormat="1" x14ac:dyDescent="0.2">
      <c r="A44" s="166"/>
      <c r="B44" s="167"/>
      <c r="C44" s="156"/>
      <c r="D44" s="156"/>
      <c r="E44" s="157"/>
    </row>
    <row r="45" spans="1:5" s="169" customFormat="1" x14ac:dyDescent="0.2">
      <c r="A45" s="166"/>
      <c r="B45" s="167"/>
      <c r="C45" s="156"/>
      <c r="D45" s="156"/>
      <c r="E45" s="157"/>
    </row>
    <row r="46" spans="1:5" s="169" customFormat="1" x14ac:dyDescent="0.2">
      <c r="A46" s="166"/>
      <c r="B46" s="167"/>
      <c r="C46" s="156"/>
      <c r="D46" s="156"/>
      <c r="E46" s="157"/>
    </row>
    <row r="47" spans="1:5" s="169" customFormat="1" x14ac:dyDescent="0.2">
      <c r="A47" s="166"/>
      <c r="B47" s="167"/>
      <c r="C47" s="156"/>
      <c r="D47" s="156"/>
      <c r="E47" s="157"/>
    </row>
    <row r="48" spans="1:5" s="169" customFormat="1" x14ac:dyDescent="0.2">
      <c r="A48" s="166"/>
      <c r="B48" s="167"/>
      <c r="C48" s="156"/>
      <c r="D48" s="156"/>
      <c r="E48" s="157"/>
    </row>
    <row r="49" spans="1:5" s="84" customFormat="1" x14ac:dyDescent="0.2">
      <c r="A49" s="154"/>
      <c r="B49" s="167"/>
      <c r="C49" s="156"/>
      <c r="D49" s="156"/>
      <c r="E49" s="157"/>
    </row>
    <row r="50" spans="1:5" s="84" customFormat="1" hidden="1" x14ac:dyDescent="0.2">
      <c r="A50" s="144"/>
      <c r="B50" s="145"/>
      <c r="C50" s="146"/>
      <c r="D50" s="146"/>
      <c r="E50" s="147"/>
    </row>
    <row r="51" spans="1:5" ht="19.5" customHeight="1" x14ac:dyDescent="0.2">
      <c r="A51" s="104" t="s">
        <v>125</v>
      </c>
      <c r="B51" s="105">
        <f>SUM(B21:B50)</f>
        <v>379.2</v>
      </c>
      <c r="C51" s="165" t="str">
        <f>IF(SUBTOTAL(3,B21:B50)=SUBTOTAL(103,B21:B50),'Summary and sign-off'!$A$48,'Summary and sign-off'!$A$49)</f>
        <v>Check - there are no hidden rows with data</v>
      </c>
      <c r="D51" s="177" t="str">
        <f>IF('Summary and sign-off'!F56='Summary and sign-off'!F54,'Summary and sign-off'!A51,'Summary and sign-off'!A50)</f>
        <v>Check - each entry provides sufficient information</v>
      </c>
      <c r="E51" s="177"/>
    </row>
    <row r="52" spans="1:5" ht="10.5" customHeight="1" x14ac:dyDescent="0.2">
      <c r="A52" s="26"/>
      <c r="B52" s="21"/>
      <c r="C52" s="26"/>
      <c r="D52" s="26"/>
      <c r="E52" s="26"/>
    </row>
    <row r="53" spans="1:5" ht="24.75" customHeight="1" x14ac:dyDescent="0.2">
      <c r="A53" s="178" t="s">
        <v>126</v>
      </c>
      <c r="B53" s="178"/>
      <c r="C53" s="178"/>
      <c r="D53" s="178"/>
      <c r="E53" s="178"/>
    </row>
    <row r="54" spans="1:5" ht="27" customHeight="1" x14ac:dyDescent="0.2">
      <c r="A54" s="34" t="s">
        <v>117</v>
      </c>
      <c r="B54" s="34" t="s">
        <v>62</v>
      </c>
      <c r="C54" s="34" t="s">
        <v>127</v>
      </c>
      <c r="D54" s="34" t="s">
        <v>128</v>
      </c>
      <c r="E54" s="34" t="s">
        <v>121</v>
      </c>
    </row>
    <row r="55" spans="1:5" s="84" customFormat="1" hidden="1" x14ac:dyDescent="0.2">
      <c r="A55" s="130"/>
      <c r="B55" s="131"/>
      <c r="C55" s="132"/>
      <c r="D55" s="132"/>
      <c r="E55" s="133"/>
    </row>
    <row r="56" spans="1:5" s="84" customFormat="1" x14ac:dyDescent="0.2">
      <c r="A56" s="154" t="s">
        <v>173</v>
      </c>
      <c r="B56" s="155">
        <v>0</v>
      </c>
      <c r="C56" s="156"/>
      <c r="D56" s="156"/>
      <c r="E56" s="157"/>
    </row>
    <row r="57" spans="1:5" s="84" customFormat="1" x14ac:dyDescent="0.2">
      <c r="A57" s="154"/>
      <c r="B57" s="155"/>
      <c r="C57" s="156"/>
      <c r="D57" s="156"/>
      <c r="E57" s="157"/>
    </row>
    <row r="58" spans="1:5" s="84" customFormat="1" x14ac:dyDescent="0.2">
      <c r="A58" s="154"/>
      <c r="B58" s="155"/>
      <c r="C58" s="156"/>
      <c r="D58" s="156"/>
      <c r="E58" s="157"/>
    </row>
    <row r="59" spans="1:5" s="84" customFormat="1" hidden="1" x14ac:dyDescent="0.2">
      <c r="A59" s="130"/>
      <c r="B59" s="131"/>
      <c r="C59" s="132"/>
      <c r="D59" s="132"/>
      <c r="E59" s="133"/>
    </row>
    <row r="60" spans="1:5" ht="19.5" customHeight="1" x14ac:dyDescent="0.2">
      <c r="A60" s="104" t="s">
        <v>129</v>
      </c>
      <c r="B60" s="105">
        <f>SUM(B55:B59)</f>
        <v>0</v>
      </c>
      <c r="C60" s="165" t="str">
        <f>IF(SUBTOTAL(3,B55:B59)=SUBTOTAL(103,B55:B59),'Summary and sign-off'!$A$48,'Summary and sign-off'!$A$49)</f>
        <v>Check - there are no hidden rows with data</v>
      </c>
      <c r="D60" s="177" t="str">
        <f>IF('Summary and sign-off'!F57='Summary and sign-off'!F54,'Summary and sign-off'!A51,'Summary and sign-off'!A50)</f>
        <v>Not all lines have an entry for "Cost in NZ$" and "Type of expense"</v>
      </c>
      <c r="E60" s="177"/>
    </row>
    <row r="61" spans="1:5" ht="10.5" customHeight="1" x14ac:dyDescent="0.2">
      <c r="A61" s="26"/>
      <c r="B61" s="89"/>
      <c r="C61" s="21"/>
      <c r="D61" s="26"/>
      <c r="E61" s="26"/>
    </row>
    <row r="62" spans="1:5" ht="34.5" customHeight="1" x14ac:dyDescent="0.2">
      <c r="A62" s="47" t="s">
        <v>130</v>
      </c>
      <c r="B62" s="90">
        <f>B17+B51+B60</f>
        <v>379.2</v>
      </c>
      <c r="C62" s="48"/>
      <c r="D62" s="48"/>
      <c r="E62" s="48"/>
    </row>
    <row r="63" spans="1:5" x14ac:dyDescent="0.2">
      <c r="A63" s="26"/>
      <c r="B63" s="21"/>
      <c r="C63" s="26"/>
      <c r="D63" s="26"/>
      <c r="E63" s="26"/>
    </row>
    <row r="64" spans="1:5" x14ac:dyDescent="0.2">
      <c r="A64" s="49" t="s">
        <v>73</v>
      </c>
      <c r="B64" s="24"/>
      <c r="C64" s="25"/>
      <c r="D64" s="25"/>
      <c r="E64" s="25"/>
    </row>
    <row r="65" spans="1:5" ht="12.6" customHeight="1" x14ac:dyDescent="0.2">
      <c r="A65" s="22" t="s">
        <v>131</v>
      </c>
      <c r="B65" s="50"/>
      <c r="C65" s="50"/>
      <c r="D65" s="31"/>
      <c r="E65" s="31"/>
    </row>
    <row r="66" spans="1:5" ht="12.95" customHeight="1" x14ac:dyDescent="0.2">
      <c r="A66" s="30" t="s">
        <v>132</v>
      </c>
      <c r="B66" s="26"/>
      <c r="C66" s="31"/>
      <c r="D66" s="26"/>
      <c r="E66" s="31"/>
    </row>
    <row r="67" spans="1:5" x14ac:dyDescent="0.2">
      <c r="A67" s="30" t="s">
        <v>133</v>
      </c>
      <c r="B67" s="31"/>
      <c r="C67" s="31"/>
      <c r="D67" s="31"/>
      <c r="E67" s="51"/>
    </row>
    <row r="68" spans="1:5" x14ac:dyDescent="0.2">
      <c r="A68" s="22" t="s">
        <v>79</v>
      </c>
      <c r="B68" s="24"/>
      <c r="C68" s="25"/>
      <c r="D68" s="25"/>
      <c r="E68" s="25"/>
    </row>
    <row r="69" spans="1:5" ht="12.95" customHeight="1" x14ac:dyDescent="0.2">
      <c r="A69" s="30" t="s">
        <v>134</v>
      </c>
      <c r="B69" s="26"/>
      <c r="C69" s="31"/>
      <c r="D69" s="26"/>
      <c r="E69" s="31"/>
    </row>
    <row r="70" spans="1:5" x14ac:dyDescent="0.2">
      <c r="A70" s="30" t="s">
        <v>135</v>
      </c>
      <c r="B70" s="31"/>
      <c r="C70" s="31"/>
      <c r="D70" s="31"/>
      <c r="E70" s="51"/>
    </row>
    <row r="71" spans="1:5" x14ac:dyDescent="0.2">
      <c r="A71" s="35" t="s">
        <v>136</v>
      </c>
      <c r="B71" s="35"/>
      <c r="C71" s="35"/>
      <c r="D71" s="35"/>
      <c r="E71" s="51"/>
    </row>
    <row r="72" spans="1:5" x14ac:dyDescent="0.2">
      <c r="A72" s="39"/>
      <c r="B72" s="26"/>
      <c r="C72" s="26"/>
      <c r="D72" s="26"/>
      <c r="E72" s="45"/>
    </row>
    <row r="73" spans="1:5" hidden="1" x14ac:dyDescent="0.2">
      <c r="A73" s="39"/>
      <c r="B73" s="26"/>
      <c r="C73" s="26"/>
      <c r="D73" s="26"/>
      <c r="E73" s="45"/>
    </row>
    <row r="78" spans="1:5" ht="12.75" hidden="1" customHeight="1" x14ac:dyDescent="0.2"/>
    <row r="81" spans="1:5" hidden="1" x14ac:dyDescent="0.2">
      <c r="A81" s="52"/>
      <c r="B81" s="45"/>
      <c r="C81" s="45"/>
      <c r="D81" s="45"/>
      <c r="E81" s="45"/>
    </row>
    <row r="82" spans="1:5" hidden="1" x14ac:dyDescent="0.2">
      <c r="A82" s="52"/>
      <c r="B82" s="45"/>
      <c r="C82" s="45"/>
      <c r="D82" s="45"/>
      <c r="E82" s="45"/>
    </row>
    <row r="83" spans="1:5" hidden="1" x14ac:dyDescent="0.2">
      <c r="A83" s="52"/>
      <c r="B83" s="45"/>
      <c r="C83" s="45"/>
      <c r="D83" s="45"/>
      <c r="E83" s="45"/>
    </row>
    <row r="84" spans="1:5" hidden="1" x14ac:dyDescent="0.2">
      <c r="A84" s="52"/>
      <c r="B84" s="45"/>
      <c r="C84" s="45"/>
      <c r="D84" s="45"/>
      <c r="E84" s="45"/>
    </row>
    <row r="85" spans="1:5" hidden="1" x14ac:dyDescent="0.2">
      <c r="A85" s="52"/>
      <c r="B85" s="45"/>
      <c r="C85" s="45"/>
      <c r="D85" s="45"/>
      <c r="E85" s="45"/>
    </row>
    <row r="94" spans="1:5" x14ac:dyDescent="0.2"/>
    <row r="95" spans="1:5" x14ac:dyDescent="0.2"/>
    <row r="96" spans="1:5"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sheetData>
  <sheetProtection formatCells="0" formatRows="0" insertColumns="0" insertRows="0" deleteRows="0"/>
  <mergeCells count="15">
    <mergeCell ref="B7:E7"/>
    <mergeCell ref="B5:E5"/>
    <mergeCell ref="D60:E60"/>
    <mergeCell ref="A1:E1"/>
    <mergeCell ref="A19:E19"/>
    <mergeCell ref="A53:E53"/>
    <mergeCell ref="B2:E2"/>
    <mergeCell ref="B3:E3"/>
    <mergeCell ref="B4:E4"/>
    <mergeCell ref="A8:E8"/>
    <mergeCell ref="A9:E9"/>
    <mergeCell ref="B6:E6"/>
    <mergeCell ref="D17:E17"/>
    <mergeCell ref="D51:E51"/>
    <mergeCell ref="A10:E10"/>
  </mergeCells>
  <dataValidations xWindow="163" yWindow="70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9:A50 A12 A16 A55 A59 A21: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6:A48 A13:A15 A56:A58"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63" yWindow="70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B12:B16 B55:B59 B21:B50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70" zoomScaleNormal="70" workbookViewId="0">
      <selection activeCell="F1" sqref="F1:F1048576"/>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5" customWidth="1"/>
    <col min="7" max="10" width="9.140625" style="15" hidden="1" customWidth="1"/>
    <col min="11" max="13" width="0" style="15" hidden="1" customWidth="1"/>
    <col min="14" max="16384" width="0" style="15" hidden="1"/>
  </cols>
  <sheetData>
    <row r="1" spans="1:6" ht="26.25" customHeight="1" x14ac:dyDescent="0.2">
      <c r="A1" s="173" t="s">
        <v>109</v>
      </c>
      <c r="B1" s="173"/>
      <c r="C1" s="173"/>
      <c r="D1" s="173"/>
      <c r="E1" s="173"/>
      <c r="F1" s="37"/>
    </row>
    <row r="2" spans="1:6" ht="21" customHeight="1" x14ac:dyDescent="0.2">
      <c r="A2" s="3" t="s">
        <v>52</v>
      </c>
      <c r="B2" s="176" t="str">
        <f>'Summary and sign-off'!B2:F2</f>
        <v>Bay of Plenty District Health Board</v>
      </c>
      <c r="C2" s="176"/>
      <c r="D2" s="176"/>
      <c r="E2" s="176"/>
      <c r="F2" s="37"/>
    </row>
    <row r="3" spans="1:6" ht="21" customHeight="1" x14ac:dyDescent="0.2">
      <c r="A3" s="3" t="s">
        <v>110</v>
      </c>
      <c r="B3" s="176" t="str">
        <f>'Summary and sign-off'!B3:F3</f>
        <v>Simon Everitt</v>
      </c>
      <c r="C3" s="176"/>
      <c r="D3" s="176"/>
      <c r="E3" s="176"/>
      <c r="F3" s="37"/>
    </row>
    <row r="4" spans="1:6" ht="21" customHeight="1" x14ac:dyDescent="0.2">
      <c r="A4" s="3" t="s">
        <v>111</v>
      </c>
      <c r="B4" s="176">
        <f>'Summary and sign-off'!B4:F4</f>
        <v>44013</v>
      </c>
      <c r="C4" s="176"/>
      <c r="D4" s="176"/>
      <c r="E4" s="176"/>
      <c r="F4" s="37"/>
    </row>
    <row r="5" spans="1:6" ht="21" customHeight="1" x14ac:dyDescent="0.2">
      <c r="A5" s="3" t="s">
        <v>112</v>
      </c>
      <c r="B5" s="176">
        <f>'Summary and sign-off'!B5:F5</f>
        <v>44071</v>
      </c>
      <c r="C5" s="176"/>
      <c r="D5" s="176"/>
      <c r="E5" s="176"/>
      <c r="F5" s="37"/>
    </row>
    <row r="6" spans="1:6" ht="21" customHeight="1" x14ac:dyDescent="0.2">
      <c r="A6" s="3" t="s">
        <v>113</v>
      </c>
      <c r="B6" s="171" t="s">
        <v>80</v>
      </c>
      <c r="C6" s="171"/>
      <c r="D6" s="171"/>
      <c r="E6" s="171"/>
      <c r="F6" s="37"/>
    </row>
    <row r="7" spans="1:6" ht="21" customHeight="1" x14ac:dyDescent="0.2">
      <c r="A7" s="3" t="s">
        <v>56</v>
      </c>
      <c r="B7" s="171" t="s">
        <v>83</v>
      </c>
      <c r="C7" s="171"/>
      <c r="D7" s="171"/>
      <c r="E7" s="171"/>
      <c r="F7" s="37"/>
    </row>
    <row r="8" spans="1:6" ht="35.25" customHeight="1" x14ac:dyDescent="0.25">
      <c r="A8" s="186" t="s">
        <v>137</v>
      </c>
      <c r="B8" s="186"/>
      <c r="C8" s="187"/>
      <c r="D8" s="187"/>
      <c r="E8" s="187"/>
      <c r="F8" s="41"/>
    </row>
    <row r="9" spans="1:6" ht="35.25" customHeight="1" x14ac:dyDescent="0.25">
      <c r="A9" s="184" t="s">
        <v>138</v>
      </c>
      <c r="B9" s="185"/>
      <c r="C9" s="185"/>
      <c r="D9" s="185"/>
      <c r="E9" s="185"/>
      <c r="F9" s="41"/>
    </row>
    <row r="10" spans="1:6" ht="27" customHeight="1" x14ac:dyDescent="0.2">
      <c r="A10" s="34" t="s">
        <v>139</v>
      </c>
      <c r="B10" s="34" t="s">
        <v>62</v>
      </c>
      <c r="C10" s="34" t="s">
        <v>140</v>
      </c>
      <c r="D10" s="34" t="s">
        <v>141</v>
      </c>
      <c r="E10" s="34" t="s">
        <v>121</v>
      </c>
      <c r="F10" s="22"/>
    </row>
    <row r="11" spans="1:6" s="84" customFormat="1" hidden="1" x14ac:dyDescent="0.2">
      <c r="A11" s="134"/>
      <c r="B11" s="131"/>
      <c r="C11" s="135"/>
      <c r="D11" s="135"/>
      <c r="E11" s="136"/>
      <c r="F11" s="1"/>
    </row>
    <row r="12" spans="1:6" s="84" customFormat="1" x14ac:dyDescent="0.2">
      <c r="A12" s="154" t="s">
        <v>173</v>
      </c>
      <c r="B12" s="155">
        <v>0</v>
      </c>
      <c r="C12" s="159"/>
      <c r="D12" s="159"/>
      <c r="E12" s="160"/>
      <c r="F12" s="1"/>
    </row>
    <row r="13" spans="1:6" s="84" customFormat="1" x14ac:dyDescent="0.2">
      <c r="A13" s="154"/>
      <c r="B13" s="155"/>
      <c r="C13" s="159"/>
      <c r="D13" s="159"/>
      <c r="E13" s="160"/>
      <c r="F13" s="1"/>
    </row>
    <row r="14" spans="1:6" s="84" customFormat="1" x14ac:dyDescent="0.2">
      <c r="A14" s="154"/>
      <c r="B14" s="155"/>
      <c r="C14" s="159"/>
      <c r="D14" s="159"/>
      <c r="E14" s="160"/>
      <c r="F14" s="1"/>
    </row>
    <row r="15" spans="1:6" s="84" customFormat="1" x14ac:dyDescent="0.2">
      <c r="A15" s="158"/>
      <c r="B15" s="155"/>
      <c r="C15" s="159"/>
      <c r="D15" s="159"/>
      <c r="E15" s="160"/>
      <c r="F15" s="1"/>
    </row>
    <row r="16" spans="1:6" s="84" customFormat="1" ht="11.25" hidden="1" customHeight="1" x14ac:dyDescent="0.2">
      <c r="A16" s="134"/>
      <c r="B16" s="131"/>
      <c r="C16" s="135"/>
      <c r="D16" s="135"/>
      <c r="E16" s="136"/>
      <c r="F16" s="1"/>
    </row>
    <row r="17" spans="1:6" ht="34.5" customHeight="1" x14ac:dyDescent="0.2">
      <c r="A17" s="85" t="s">
        <v>142</v>
      </c>
      <c r="B17" s="94">
        <f>SUM(B11:B16)</f>
        <v>0</v>
      </c>
      <c r="C17" s="103" t="str">
        <f>IF(SUBTOTAL(3,B11:B16)=SUBTOTAL(103,B11:B16),'Summary and sign-off'!$A$48,'Summary and sign-off'!$A$49)</f>
        <v>Check - there are no hidden rows with data</v>
      </c>
      <c r="D17" s="177" t="str">
        <f>IF('Summary and sign-off'!F58='Summary and sign-off'!F54,'Summary and sign-off'!A51,'Summary and sign-off'!A50)</f>
        <v>Not all lines have an entry for "Cost in NZ$" and "Type of expense"</v>
      </c>
      <c r="E17" s="177"/>
      <c r="F17" s="1"/>
    </row>
    <row r="18" spans="1:6" x14ac:dyDescent="0.2">
      <c r="A18" s="20"/>
      <c r="B18" s="19"/>
      <c r="C18" s="19"/>
      <c r="D18" s="19"/>
      <c r="E18" s="19"/>
      <c r="F18" s="37"/>
    </row>
    <row r="19" spans="1:6" x14ac:dyDescent="0.2">
      <c r="A19" s="20" t="s">
        <v>73</v>
      </c>
      <c r="B19" s="21"/>
      <c r="C19" s="26"/>
      <c r="D19" s="19"/>
      <c r="E19" s="19"/>
      <c r="F19" s="37"/>
    </row>
    <row r="20" spans="1:6" ht="12.75" customHeight="1" x14ac:dyDescent="0.2">
      <c r="A20" s="22" t="s">
        <v>143</v>
      </c>
      <c r="B20" s="22"/>
      <c r="C20" s="22"/>
      <c r="D20" s="22"/>
      <c r="E20" s="22"/>
      <c r="F20" s="37"/>
    </row>
    <row r="21" spans="1:6" x14ac:dyDescent="0.2">
      <c r="A21" s="22" t="s">
        <v>144</v>
      </c>
      <c r="B21" s="30"/>
      <c r="C21" s="42"/>
      <c r="D21" s="43"/>
      <c r="E21" s="43"/>
      <c r="F21" s="37"/>
    </row>
    <row r="22" spans="1:6" x14ac:dyDescent="0.2">
      <c r="A22" s="22" t="s">
        <v>79</v>
      </c>
      <c r="B22" s="24"/>
      <c r="C22" s="25"/>
      <c r="D22" s="25"/>
      <c r="E22" s="25"/>
      <c r="F22" s="26"/>
    </row>
    <row r="23" spans="1:6" x14ac:dyDescent="0.2">
      <c r="A23" s="30" t="s">
        <v>145</v>
      </c>
      <c r="B23" s="30"/>
      <c r="C23" s="42"/>
      <c r="D23" s="42"/>
      <c r="E23" s="42"/>
      <c r="F23" s="37"/>
    </row>
    <row r="24" spans="1:6" ht="12.75" customHeight="1" x14ac:dyDescent="0.2">
      <c r="A24" s="30" t="s">
        <v>146</v>
      </c>
      <c r="B24" s="30"/>
      <c r="C24" s="44"/>
      <c r="D24" s="44"/>
      <c r="E24" s="32"/>
      <c r="F24" s="37"/>
    </row>
    <row r="25" spans="1:6" x14ac:dyDescent="0.2">
      <c r="A25" s="19"/>
      <c r="B25" s="19"/>
      <c r="C25" s="19"/>
      <c r="D25" s="19"/>
      <c r="E25" s="19"/>
      <c r="F25" s="37"/>
    </row>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85" zoomScaleNormal="85" workbookViewId="0">
      <selection activeCell="F25" sqref="F25"/>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85546875" style="15" customWidth="1"/>
    <col min="7" max="10" width="9.140625" style="15" hidden="1" customWidth="1"/>
    <col min="11" max="13" width="0" style="15" hidden="1" customWidth="1"/>
    <col min="14" max="16384" width="9.140625" style="15" hidden="1"/>
  </cols>
  <sheetData>
    <row r="1" spans="1:6" ht="26.25" customHeight="1" x14ac:dyDescent="0.2">
      <c r="A1" s="173" t="s">
        <v>109</v>
      </c>
      <c r="B1" s="173"/>
      <c r="C1" s="173"/>
      <c r="D1" s="173"/>
      <c r="E1" s="173"/>
      <c r="F1" s="23"/>
    </row>
    <row r="2" spans="1:6" ht="21" customHeight="1" x14ac:dyDescent="0.2">
      <c r="A2" s="3" t="s">
        <v>52</v>
      </c>
      <c r="B2" s="176" t="str">
        <f>'Summary and sign-off'!B2:F2</f>
        <v>Bay of Plenty District Health Board</v>
      </c>
      <c r="C2" s="176"/>
      <c r="D2" s="176"/>
      <c r="E2" s="176"/>
      <c r="F2" s="23"/>
    </row>
    <row r="3" spans="1:6" ht="21" customHeight="1" x14ac:dyDescent="0.2">
      <c r="A3" s="3" t="s">
        <v>110</v>
      </c>
      <c r="B3" s="176" t="str">
        <f>'Summary and sign-off'!B3:F3</f>
        <v>Simon Everitt</v>
      </c>
      <c r="C3" s="176"/>
      <c r="D3" s="176"/>
      <c r="E3" s="176"/>
      <c r="F3" s="23"/>
    </row>
    <row r="4" spans="1:6" ht="21" customHeight="1" x14ac:dyDescent="0.2">
      <c r="A4" s="3" t="s">
        <v>111</v>
      </c>
      <c r="B4" s="176">
        <f>'Summary and sign-off'!B4:F4</f>
        <v>44013</v>
      </c>
      <c r="C4" s="176"/>
      <c r="D4" s="176"/>
      <c r="E4" s="176"/>
      <c r="F4" s="23"/>
    </row>
    <row r="5" spans="1:6" ht="21" customHeight="1" x14ac:dyDescent="0.2">
      <c r="A5" s="3" t="s">
        <v>112</v>
      </c>
      <c r="B5" s="176">
        <f>'Summary and sign-off'!B5:F5</f>
        <v>44071</v>
      </c>
      <c r="C5" s="176"/>
      <c r="D5" s="176"/>
      <c r="E5" s="176"/>
      <c r="F5" s="23"/>
    </row>
    <row r="6" spans="1:6" ht="21" customHeight="1" x14ac:dyDescent="0.2">
      <c r="A6" s="3" t="s">
        <v>113</v>
      </c>
      <c r="B6" s="171" t="s">
        <v>80</v>
      </c>
      <c r="C6" s="171"/>
      <c r="D6" s="171"/>
      <c r="E6" s="171"/>
      <c r="F6" s="33"/>
    </row>
    <row r="7" spans="1:6" ht="21" customHeight="1" x14ac:dyDescent="0.2">
      <c r="A7" s="3" t="s">
        <v>56</v>
      </c>
      <c r="B7" s="171" t="s">
        <v>83</v>
      </c>
      <c r="C7" s="171"/>
      <c r="D7" s="171"/>
      <c r="E7" s="171"/>
      <c r="F7" s="33"/>
    </row>
    <row r="8" spans="1:6" ht="35.25" customHeight="1" x14ac:dyDescent="0.2">
      <c r="A8" s="180" t="s">
        <v>147</v>
      </c>
      <c r="B8" s="180"/>
      <c r="C8" s="187"/>
      <c r="D8" s="187"/>
      <c r="E8" s="187"/>
      <c r="F8" s="23"/>
    </row>
    <row r="9" spans="1:6" ht="35.25" customHeight="1" x14ac:dyDescent="0.2">
      <c r="A9" s="188" t="s">
        <v>148</v>
      </c>
      <c r="B9" s="189"/>
      <c r="C9" s="189"/>
      <c r="D9" s="189"/>
      <c r="E9" s="189"/>
      <c r="F9" s="23"/>
    </row>
    <row r="10" spans="1:6" ht="27" customHeight="1" x14ac:dyDescent="0.2">
      <c r="A10" s="34" t="s">
        <v>117</v>
      </c>
      <c r="B10" s="34" t="s">
        <v>62</v>
      </c>
      <c r="C10" s="34" t="s">
        <v>149</v>
      </c>
      <c r="D10" s="34" t="s">
        <v>150</v>
      </c>
      <c r="E10" s="34" t="s">
        <v>121</v>
      </c>
      <c r="F10" s="35"/>
    </row>
    <row r="11" spans="1:6" s="84" customFormat="1" hidden="1" x14ac:dyDescent="0.2">
      <c r="A11" s="134"/>
      <c r="B11" s="131"/>
      <c r="C11" s="135"/>
      <c r="D11" s="135"/>
      <c r="E11" s="136"/>
      <c r="F11" s="2"/>
    </row>
    <row r="12" spans="1:6" s="169" customFormat="1" x14ac:dyDescent="0.2">
      <c r="A12" s="166">
        <v>44035</v>
      </c>
      <c r="B12" s="167">
        <v>402.5</v>
      </c>
      <c r="C12" s="159" t="s">
        <v>174</v>
      </c>
      <c r="D12" s="159" t="s">
        <v>172</v>
      </c>
      <c r="E12" s="160" t="s">
        <v>171</v>
      </c>
      <c r="F12" s="168"/>
    </row>
    <row r="13" spans="1:6" s="169" customFormat="1" x14ac:dyDescent="0.2">
      <c r="A13" s="166"/>
      <c r="B13" s="167"/>
      <c r="C13" s="159"/>
      <c r="D13" s="159"/>
      <c r="E13" s="160"/>
      <c r="F13" s="168"/>
    </row>
    <row r="14" spans="1:6" s="169" customFormat="1" x14ac:dyDescent="0.2">
      <c r="A14" s="166"/>
      <c r="B14" s="167"/>
      <c r="C14" s="159"/>
      <c r="D14" s="159"/>
      <c r="E14" s="160"/>
      <c r="F14" s="168"/>
    </row>
    <row r="15" spans="1:6" s="169" customFormat="1" x14ac:dyDescent="0.2">
      <c r="A15" s="166"/>
      <c r="B15" s="167"/>
      <c r="C15" s="159"/>
      <c r="D15" s="159"/>
      <c r="E15" s="160"/>
      <c r="F15" s="168"/>
    </row>
    <row r="16" spans="1:6" s="169" customFormat="1" x14ac:dyDescent="0.2">
      <c r="A16" s="166"/>
      <c r="B16" s="155"/>
      <c r="C16" s="159"/>
      <c r="D16" s="159"/>
      <c r="E16" s="160"/>
      <c r="F16" s="168"/>
    </row>
    <row r="17" spans="1:6" s="84" customFormat="1" x14ac:dyDescent="0.2">
      <c r="A17" s="158"/>
      <c r="B17" s="155"/>
      <c r="C17" s="159"/>
      <c r="D17" s="159"/>
      <c r="E17" s="160"/>
      <c r="F17" s="2"/>
    </row>
    <row r="18" spans="1:6" s="84" customFormat="1" hidden="1" x14ac:dyDescent="0.2">
      <c r="A18" s="134"/>
      <c r="B18" s="131"/>
      <c r="C18" s="135"/>
      <c r="D18" s="135"/>
      <c r="E18" s="136"/>
      <c r="F18" s="2"/>
    </row>
    <row r="19" spans="1:6" ht="34.5" customHeight="1" x14ac:dyDescent="0.2">
      <c r="A19" s="85" t="s">
        <v>151</v>
      </c>
      <c r="B19" s="94">
        <f>SUM(B11:B18)</f>
        <v>402.5</v>
      </c>
      <c r="C19" s="103" t="str">
        <f>IF(SUBTOTAL(3,B11:B18)=SUBTOTAL(103,B11:B18),'Summary and sign-off'!$A$48,'Summary and sign-off'!$A$49)</f>
        <v>Check - there are no hidden rows with data</v>
      </c>
      <c r="D19" s="177" t="str">
        <f>IF('Summary and sign-off'!F59='Summary and sign-off'!F54,'Summary and sign-off'!A51,'Summary and sign-off'!A50)</f>
        <v>Check - each entry provides sufficient information</v>
      </c>
      <c r="E19" s="177"/>
      <c r="F19" s="36"/>
    </row>
    <row r="20" spans="1:6" ht="14.1" customHeight="1" x14ac:dyDescent="0.2">
      <c r="A20" s="37"/>
      <c r="B20" s="26"/>
      <c r="C20" s="19"/>
      <c r="D20" s="19"/>
      <c r="E20" s="19"/>
      <c r="F20" s="23"/>
    </row>
    <row r="21" spans="1:6" x14ac:dyDescent="0.2">
      <c r="A21" s="20" t="s">
        <v>152</v>
      </c>
      <c r="B21" s="19"/>
      <c r="C21" s="19"/>
      <c r="D21" s="19"/>
      <c r="E21" s="19"/>
      <c r="F21" s="23"/>
    </row>
    <row r="22" spans="1:6" ht="12.6" customHeight="1" x14ac:dyDescent="0.2">
      <c r="A22" s="22" t="s">
        <v>131</v>
      </c>
      <c r="B22" s="19"/>
      <c r="C22" s="19"/>
      <c r="D22" s="19"/>
      <c r="E22" s="19"/>
      <c r="F22" s="23"/>
    </row>
    <row r="23" spans="1:6" x14ac:dyDescent="0.2">
      <c r="A23" s="22" t="s">
        <v>79</v>
      </c>
      <c r="B23" s="24"/>
      <c r="C23" s="25"/>
      <c r="D23" s="25"/>
      <c r="E23" s="25"/>
      <c r="F23" s="26"/>
    </row>
    <row r="24" spans="1:6" x14ac:dyDescent="0.2">
      <c r="A24" s="30" t="s">
        <v>145</v>
      </c>
      <c r="B24" s="31"/>
      <c r="C24" s="26"/>
      <c r="D24" s="26"/>
      <c r="E24" s="26"/>
      <c r="F24" s="26"/>
    </row>
    <row r="25" spans="1:6" ht="12.75" customHeight="1" x14ac:dyDescent="0.2">
      <c r="A25" s="30" t="s">
        <v>146</v>
      </c>
      <c r="B25" s="38"/>
      <c r="C25" s="32"/>
      <c r="D25" s="32"/>
      <c r="E25" s="32"/>
      <c r="F25" s="32"/>
    </row>
    <row r="26" spans="1:6" x14ac:dyDescent="0.2">
      <c r="A26" s="37"/>
      <c r="B26" s="39"/>
      <c r="C26" s="19"/>
      <c r="D26" s="19"/>
      <c r="E26" s="19"/>
      <c r="F26" s="37"/>
    </row>
    <row r="27" spans="1:6" hidden="1" x14ac:dyDescent="0.2">
      <c r="A27" s="19"/>
      <c r="B27" s="19"/>
      <c r="C27" s="19"/>
      <c r="D27" s="19"/>
      <c r="E27" s="37"/>
    </row>
    <row r="28" spans="1:6" ht="12.75" hidden="1" customHeight="1" x14ac:dyDescent="0.2"/>
    <row r="29" spans="1:6" hidden="1" x14ac:dyDescent="0.2">
      <c r="A29" s="40"/>
      <c r="B29" s="40"/>
      <c r="C29" s="40"/>
      <c r="D29" s="40"/>
      <c r="E29" s="40"/>
      <c r="F29" s="23"/>
    </row>
    <row r="30" spans="1:6" hidden="1" x14ac:dyDescent="0.2">
      <c r="A30" s="40"/>
      <c r="B30" s="40"/>
      <c r="C30" s="40"/>
      <c r="D30" s="40"/>
      <c r="E30" s="40"/>
      <c r="F30" s="23"/>
    </row>
    <row r="31" spans="1:6" hidden="1" x14ac:dyDescent="0.2">
      <c r="A31" s="40"/>
      <c r="B31" s="40"/>
      <c r="C31" s="40"/>
      <c r="D31" s="40"/>
      <c r="E31" s="40"/>
      <c r="F31" s="23"/>
    </row>
    <row r="32" spans="1:6" hidden="1" x14ac:dyDescent="0.2">
      <c r="A32" s="40"/>
      <c r="B32" s="40"/>
      <c r="C32" s="40"/>
      <c r="D32" s="40"/>
      <c r="E32" s="40"/>
      <c r="F32" s="23"/>
    </row>
    <row r="33" spans="1:6" hidden="1" x14ac:dyDescent="0.2">
      <c r="A33" s="40"/>
      <c r="B33" s="40"/>
      <c r="C33" s="40"/>
      <c r="D33" s="40"/>
      <c r="E33" s="40"/>
      <c r="F33" s="23"/>
    </row>
    <row r="45" spans="1:6" x14ac:dyDescent="0.2"/>
    <row r="46" spans="1:6" x14ac:dyDescent="0.2"/>
    <row r="47" spans="1:6" x14ac:dyDescent="0.2"/>
    <row r="48" spans="1:6" x14ac:dyDescent="0.2"/>
    <row r="49" x14ac:dyDescent="0.2"/>
    <row r="50" x14ac:dyDescent="0.2"/>
  </sheetData>
  <sheetProtection sheet="1" objects="1" scenarios="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70" zoomScaleNormal="70" workbookViewId="0">
      <selection activeCell="G1" sqref="G1:G1048576"/>
    </sheetView>
  </sheetViews>
  <sheetFormatPr defaultColWidth="0" defaultRowHeight="12.75" zeroHeight="1" x14ac:dyDescent="0.2"/>
  <cols>
    <col min="1" max="1" width="35.7109375" style="15" customWidth="1"/>
    <col min="2" max="2" width="46.85546875" style="15" customWidth="1"/>
    <col min="3" max="3" width="22.140625" style="15" customWidth="1"/>
    <col min="4" max="4" width="25.42578125" style="15" customWidth="1"/>
    <col min="5" max="6" width="35.7109375" style="15" customWidth="1"/>
    <col min="7" max="7" width="38" style="15" customWidth="1"/>
    <col min="8" max="10" width="9.140625" style="15" hidden="1" customWidth="1"/>
    <col min="11" max="15" width="0" style="15" hidden="1" customWidth="1"/>
    <col min="16" max="16384" width="0" style="15" hidden="1"/>
  </cols>
  <sheetData>
    <row r="1" spans="1:6" ht="26.25" customHeight="1" x14ac:dyDescent="0.2">
      <c r="A1" s="173" t="s">
        <v>153</v>
      </c>
      <c r="B1" s="173"/>
      <c r="C1" s="173"/>
      <c r="D1" s="173"/>
      <c r="E1" s="173"/>
      <c r="F1" s="173"/>
    </row>
    <row r="2" spans="1:6" ht="21" customHeight="1" x14ac:dyDescent="0.2">
      <c r="A2" s="3" t="s">
        <v>52</v>
      </c>
      <c r="B2" s="176" t="str">
        <f>'Summary and sign-off'!B2:F2</f>
        <v>Bay of Plenty District Health Board</v>
      </c>
      <c r="C2" s="176"/>
      <c r="D2" s="176"/>
      <c r="E2" s="176"/>
      <c r="F2" s="176"/>
    </row>
    <row r="3" spans="1:6" ht="21" customHeight="1" x14ac:dyDescent="0.2">
      <c r="A3" s="3" t="s">
        <v>110</v>
      </c>
      <c r="B3" s="176" t="str">
        <f>'Summary and sign-off'!B3:F3</f>
        <v>Simon Everitt</v>
      </c>
      <c r="C3" s="176"/>
      <c r="D3" s="176"/>
      <c r="E3" s="176"/>
      <c r="F3" s="176"/>
    </row>
    <row r="4" spans="1:6" ht="21" customHeight="1" x14ac:dyDescent="0.2">
      <c r="A4" s="3" t="s">
        <v>111</v>
      </c>
      <c r="B4" s="176">
        <f>'Summary and sign-off'!B4:F4</f>
        <v>44013</v>
      </c>
      <c r="C4" s="176"/>
      <c r="D4" s="176"/>
      <c r="E4" s="176"/>
      <c r="F4" s="176"/>
    </row>
    <row r="5" spans="1:6" ht="21" customHeight="1" x14ac:dyDescent="0.2">
      <c r="A5" s="3" t="s">
        <v>112</v>
      </c>
      <c r="B5" s="176">
        <f>'Summary and sign-off'!B5:F5</f>
        <v>44071</v>
      </c>
      <c r="C5" s="176"/>
      <c r="D5" s="176"/>
      <c r="E5" s="176"/>
      <c r="F5" s="176"/>
    </row>
    <row r="6" spans="1:6" ht="21" customHeight="1" x14ac:dyDescent="0.2">
      <c r="A6" s="3" t="s">
        <v>154</v>
      </c>
      <c r="B6" s="171" t="s">
        <v>80</v>
      </c>
      <c r="C6" s="171"/>
      <c r="D6" s="171"/>
      <c r="E6" s="171"/>
      <c r="F6" s="171"/>
    </row>
    <row r="7" spans="1:6" ht="21" customHeight="1" x14ac:dyDescent="0.2">
      <c r="A7" s="3"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4" t="s">
        <v>117</v>
      </c>
      <c r="B10" s="148" t="s">
        <v>157</v>
      </c>
      <c r="C10" s="148" t="s">
        <v>158</v>
      </c>
      <c r="D10" s="148" t="s">
        <v>159</v>
      </c>
      <c r="E10" s="148" t="s">
        <v>160</v>
      </c>
      <c r="F10" s="148" t="s">
        <v>161</v>
      </c>
    </row>
    <row r="11" spans="1:6" s="84" customFormat="1" hidden="1" x14ac:dyDescent="0.2">
      <c r="A11" s="130"/>
      <c r="B11" s="135"/>
      <c r="C11" s="137"/>
      <c r="D11" s="135"/>
      <c r="E11" s="138"/>
      <c r="F11" s="136"/>
    </row>
    <row r="12" spans="1:6" s="84" customFormat="1" x14ac:dyDescent="0.2">
      <c r="A12" s="154" t="s">
        <v>173</v>
      </c>
      <c r="B12" s="161"/>
      <c r="C12" s="162"/>
      <c r="D12" s="161"/>
      <c r="E12" s="163"/>
      <c r="F12" s="164"/>
    </row>
    <row r="13" spans="1:6" s="84" customFormat="1" x14ac:dyDescent="0.2">
      <c r="A13" s="154"/>
      <c r="B13" s="161"/>
      <c r="C13" s="162"/>
      <c r="D13" s="161"/>
      <c r="E13" s="163"/>
      <c r="F13" s="164"/>
    </row>
    <row r="14" spans="1:6" s="84" customFormat="1" x14ac:dyDescent="0.2">
      <c r="A14" s="154"/>
      <c r="B14" s="161"/>
      <c r="C14" s="162"/>
      <c r="D14" s="161"/>
      <c r="E14" s="163"/>
      <c r="F14" s="164"/>
    </row>
    <row r="15" spans="1:6" s="84" customFormat="1" x14ac:dyDescent="0.2">
      <c r="A15" s="154"/>
      <c r="B15" s="161"/>
      <c r="C15" s="162"/>
      <c r="D15" s="161"/>
      <c r="E15" s="163"/>
      <c r="F15" s="164"/>
    </row>
    <row r="16" spans="1:6" s="84" customFormat="1" hidden="1" x14ac:dyDescent="0.2">
      <c r="A16" s="130"/>
      <c r="B16" s="135"/>
      <c r="C16" s="137"/>
      <c r="D16" s="135"/>
      <c r="E16" s="138"/>
      <c r="F16" s="136"/>
    </row>
    <row r="17" spans="1:7" ht="34.5" customHeight="1" x14ac:dyDescent="0.2">
      <c r="A17" s="149" t="s">
        <v>162</v>
      </c>
      <c r="B17" s="150" t="s">
        <v>163</v>
      </c>
      <c r="C17" s="151">
        <f>C18+C19</f>
        <v>0</v>
      </c>
      <c r="D17" s="152" t="str">
        <f>IF(SUBTOTAL(3,C11:C16)=SUBTOTAL(103,C11:C16),'Summary and sign-off'!$A$48,'Summary and sign-off'!$A$49)</f>
        <v>Check - there are no hidden rows with data</v>
      </c>
      <c r="E17" s="177" t="str">
        <f>IF('Summary and sign-off'!F60='Summary and sign-off'!F54,'Summary and sign-off'!A52,'Summary and sign-off'!A50)</f>
        <v>Check - each entry provides sufficient information</v>
      </c>
      <c r="F17" s="177"/>
      <c r="G17" s="84"/>
    </row>
    <row r="18" spans="1:7" ht="25.5" customHeight="1" x14ac:dyDescent="0.25">
      <c r="A18" s="86"/>
      <c r="B18" s="87" t="s">
        <v>96</v>
      </c>
      <c r="C18" s="88">
        <f>COUNTIF(C11:C16,'Summary and sign-off'!A45)</f>
        <v>0</v>
      </c>
      <c r="D18" s="16"/>
      <c r="E18" s="17"/>
      <c r="F18" s="18"/>
    </row>
    <row r="19" spans="1:7" ht="25.5" customHeight="1" x14ac:dyDescent="0.25">
      <c r="A19" s="86"/>
      <c r="B19" s="87" t="s">
        <v>97</v>
      </c>
      <c r="C19" s="88">
        <f>COUNTIF(C11:C16,'Summary and sign-off'!A46)</f>
        <v>0</v>
      </c>
      <c r="D19" s="16"/>
      <c r="E19" s="17"/>
      <c r="F19" s="18"/>
    </row>
    <row r="20" spans="1:7" x14ac:dyDescent="0.2">
      <c r="A20" s="19"/>
      <c r="B20" s="20"/>
      <c r="C20" s="19"/>
      <c r="D20" s="21"/>
      <c r="E20" s="21"/>
      <c r="F20" s="19"/>
    </row>
    <row r="21" spans="1:7" x14ac:dyDescent="0.2">
      <c r="A21" s="20" t="s">
        <v>152</v>
      </c>
      <c r="B21" s="20"/>
      <c r="C21" s="20"/>
      <c r="D21" s="20"/>
      <c r="E21" s="20"/>
      <c r="F21" s="20"/>
    </row>
    <row r="22" spans="1:7" ht="12.6" customHeight="1" x14ac:dyDescent="0.2">
      <c r="A22" s="22" t="s">
        <v>131</v>
      </c>
      <c r="B22" s="19"/>
      <c r="C22" s="19"/>
      <c r="D22" s="19"/>
      <c r="E22" s="19"/>
      <c r="F22" s="23"/>
    </row>
    <row r="23" spans="1:7" x14ac:dyDescent="0.2">
      <c r="A23" s="22" t="s">
        <v>79</v>
      </c>
      <c r="B23" s="24"/>
      <c r="C23" s="25"/>
      <c r="D23" s="25"/>
      <c r="E23" s="25"/>
      <c r="F23" s="26"/>
    </row>
    <row r="24" spans="1:7" x14ac:dyDescent="0.2">
      <c r="A24" s="22" t="s">
        <v>164</v>
      </c>
      <c r="B24" s="27"/>
      <c r="C24" s="27"/>
      <c r="D24" s="27"/>
      <c r="E24" s="27"/>
      <c r="F24" s="27"/>
    </row>
    <row r="25" spans="1:7" ht="12.75" customHeight="1" x14ac:dyDescent="0.2">
      <c r="A25" s="22" t="s">
        <v>165</v>
      </c>
      <c r="B25" s="19"/>
      <c r="C25" s="19"/>
      <c r="D25" s="19"/>
      <c r="E25" s="19"/>
      <c r="F25" s="19"/>
    </row>
    <row r="26" spans="1:7" ht="12.95" customHeight="1" x14ac:dyDescent="0.2">
      <c r="A26" s="28" t="s">
        <v>166</v>
      </c>
      <c r="B26" s="29"/>
      <c r="C26" s="29"/>
      <c r="D26" s="29"/>
      <c r="E26" s="29"/>
      <c r="F26" s="29"/>
    </row>
    <row r="27" spans="1:7" x14ac:dyDescent="0.2">
      <c r="A27" s="30" t="s">
        <v>167</v>
      </c>
      <c r="B27" s="31"/>
      <c r="C27" s="26"/>
      <c r="D27" s="26"/>
      <c r="E27" s="26"/>
      <c r="F27" s="26"/>
    </row>
    <row r="28" spans="1:7" ht="12.75" customHeight="1" x14ac:dyDescent="0.2">
      <c r="A28" s="30" t="s">
        <v>146</v>
      </c>
      <c r="B28" s="22"/>
      <c r="C28" s="32"/>
      <c r="D28" s="32"/>
      <c r="E28" s="32"/>
      <c r="F28" s="32"/>
    </row>
    <row r="29" spans="1:7" ht="12.75" customHeight="1" x14ac:dyDescent="0.2">
      <c r="A29" s="22"/>
      <c r="B29" s="22"/>
      <c r="C29" s="32"/>
      <c r="D29" s="32"/>
      <c r="E29" s="32"/>
      <c r="F29" s="32"/>
    </row>
    <row r="30" spans="1:7" ht="12.75" hidden="1" customHeight="1" x14ac:dyDescent="0.2">
      <c r="A30" s="22"/>
      <c r="B30" s="22"/>
      <c r="C30" s="32"/>
      <c r="D30" s="32"/>
      <c r="E30" s="32"/>
      <c r="F30" s="32"/>
    </row>
    <row r="33" spans="1:6" hidden="1" x14ac:dyDescent="0.2">
      <c r="A33" s="20"/>
      <c r="B33" s="20"/>
      <c r="C33" s="20"/>
      <c r="D33" s="20"/>
      <c r="E33" s="20"/>
      <c r="F33" s="20"/>
    </row>
    <row r="34" spans="1:6" hidden="1" x14ac:dyDescent="0.2">
      <c r="A34" s="20"/>
      <c r="B34" s="20"/>
      <c r="C34" s="20"/>
      <c r="D34" s="20"/>
      <c r="E34" s="20"/>
      <c r="F34" s="20"/>
    </row>
    <row r="35" spans="1:6" hidden="1" x14ac:dyDescent="0.2">
      <c r="A35" s="20"/>
      <c r="B35" s="20"/>
      <c r="C35" s="20"/>
      <c r="D35" s="20"/>
      <c r="E35" s="20"/>
      <c r="F35" s="20"/>
    </row>
    <row r="36" spans="1:6" hidden="1" x14ac:dyDescent="0.2">
      <c r="A36" s="20"/>
      <c r="B36" s="20"/>
      <c r="C36" s="20"/>
      <c r="D36" s="20"/>
      <c r="E36" s="20"/>
      <c r="F36" s="20"/>
    </row>
    <row r="37" spans="1:6" hidden="1" x14ac:dyDescent="0.2">
      <c r="A37" s="20"/>
      <c r="B37" s="20"/>
      <c r="C37" s="20"/>
      <c r="D37" s="20"/>
      <c r="E37" s="20"/>
      <c r="F37" s="20"/>
    </row>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4000000}">
          <x14:formula1>
            <xm:f>'Summary and sign-off'!$A$29:$A$30</xm:f>
          </x14:formula1>
          <xm:sqref>B7:F7</xm:sqref>
        </x14:dataValidation>
        <x14:dataValidation type="list" allowBlank="1" showInputMessage="1" showErrorMessage="1" error="Use the drop down list (at the right of the cell)" xr:uid="{00000000-0002-0000-0500-000005000000}">
          <x14:formula1>
            <xm:f>'Summary and sign-off'!$A$45:$A$46</xm:f>
          </x14:formula1>
          <xm:sqref>C11:C16</xm:sqref>
        </x14:dataValidation>
        <x14:dataValidation type="list" errorStyle="information" operator="greaterThan" allowBlank="1" showInputMessage="1" prompt="Provide specific $ value if possible" xr:uid="{00000000-0002-0000-0500-000006000000}">
          <x14:formula1>
            <xm:f>'Summary and sign-off'!$A$39:$A$44</xm:f>
          </x14:formula1>
          <xm:sqref>E11:E16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D21" sqref="D21"/>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Function xmlns="e21cbe00-2104-4159-b9b9-bd54555d1bf2">Leadership</Function>
    <Volume xmlns="e21cbe00-2104-4159-b9b9-bd54555d1bf2">NA</Volume>
    <PRA_Date_3 xmlns="e21cbe00-2104-4159-b9b9-bd54555d1bf2" xsi:nil="true"/>
    <Project xmlns="e21cbe00-2104-4159-b9b9-bd54555d1bf2" xsi:nil="true"/>
    <Authoritative_Version xmlns="e21cbe00-2104-4159-b9b9-bd54555d1bf2">false</Authoritative_Version>
    <CategoryValue xmlns="e21cbe00-2104-4159-b9b9-bd54555d1bf2">NA</CategoryValue>
    <PRA_Date_Disposal xmlns="e21cbe00-2104-4159-b9b9-bd54555d1bf2" xsi:nil="true"/>
    <DocumentType xmlns="e21cbe00-2104-4159-b9b9-bd54555d1bf2">Report</DocumentType>
    <Activity xmlns="e21cbe00-2104-4159-b9b9-bd54555d1bf2">CEO Administration</Activity>
    <FunctionGroup xmlns="e21cbe00-2104-4159-b9b9-bd54555d1bf2">NA</FunctionGroup>
    <PRA_Text_3 xmlns="e21cbe00-2104-4159-b9b9-bd54555d1bf2" xsi:nil="true"/>
    <Narrative xmlns="e21cbe00-2104-4159-b9b9-bd54555d1bf2" xsi:nil="true"/>
    <CategoryName xmlns="e21cbe00-2104-4159-b9b9-bd54555d1bf2">NA</CategoryName>
    <Key_x0020_Words xmlns="e21cbe00-2104-4159-b9b9-bd54555d1bf2">Expenses</Key_x0020_Words>
    <Case xmlns="e21cbe00-2104-4159-b9b9-bd54555d1bf2" xsi:nil="true"/>
    <PRA_Text_2 xmlns="e21cbe00-2104-4159-b9b9-bd54555d1bf2" xsi:nil="true"/>
    <PRA_Text_5 xmlns="e21cbe00-2104-4159-b9b9-bd54555d1bf2" xsi:nil="true"/>
    <PRA_Date_1 xmlns="e21cbe00-2104-4159-b9b9-bd54555d1bf2" xsi:nil="true"/>
    <Original_Document xmlns="e21cbe00-2104-4159-b9b9-bd54555d1bf2" xsi:nil="true"/>
    <Subactivity xmlns="e21cbe00-2104-4159-b9b9-bd54555d1bf2" xsi:nil="true"/>
    <PRA_Text_1 xmlns="e21cbe00-2104-4159-b9b9-bd54555d1bf2" xsi:nil="true"/>
    <PRA_Text_4 xmlns="e21cbe00-2104-4159-b9b9-bd54555d1bf2" xsi:nil="true"/>
    <Record_Type xmlns="e21cbe00-2104-4159-b9b9-bd54555d1bf2">Normal</Record_Type>
    <RecordID xmlns="e21cbe00-2104-4159-b9b9-bd54555d1bf2">756906</RecordID>
  </documentManagement>
</p:properties>
</file>

<file path=customXml/item2.xml><?xml version="1.0" encoding="utf-8"?>
<ct:contentTypeSchema xmlns:ct="http://schemas.microsoft.com/office/2006/metadata/contentType" xmlns:ma="http://schemas.microsoft.com/office/2006/metadata/properties/metaAttributes" ct:_="" ma:_="" ma:contentTypeName="eDocument" ma:contentTypeID="0x010100AAAAAAAAAAAAAAAAAAAAAAAAAAAAAA02007CF3E92E6EE1AC4C8CC70CBEE89E7F35" ma:contentTypeVersion="4" ma:contentTypeDescription="Standard Electronic Document" ma:contentTypeScope="" ma:versionID="7ca1fda8bd0deaf22f047283c6bc0ce8">
  <xsd:schema xmlns:xsd="http://www.w3.org/2001/XMLSchema" xmlns:xs="http://www.w3.org/2001/XMLSchema" xmlns:p="http://schemas.microsoft.com/office/2006/metadata/properties" xmlns:ns2="e21cbe00-2104-4159-b9b9-bd54555d1bf2" targetNamespace="http://schemas.microsoft.com/office/2006/metadata/properties" ma:root="true" ma:fieldsID="c415c66cf5ba3a878ca5fb7267360728" ns2:_="">
    <xsd:import namespace="e21cbe00-2104-4159-b9b9-bd54555d1bf2"/>
    <xsd:element name="properties">
      <xsd:complexType>
        <xsd:sequence>
          <xsd:element name="documentManagement">
            <xsd:complexType>
              <xsd:all>
                <xsd:element ref="ns2:PRA_Type" minOccurs="0"/>
                <xsd:element ref="ns2:Aggregation_Status" minOccurs="0"/>
                <xsd:element ref="ns2:RecordID"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DocumentType"/>
                <xsd:element ref="ns2:Key_x0020_Words" minOccurs="0"/>
                <xsd:element ref="ns2:Record_Type"/>
                <xsd:element ref="ns2:Related_People" minOccurs="0"/>
                <xsd:element ref="ns2:Narrative" minOccurs="0"/>
                <xsd:element ref="ns2:Target_Audience" minOccurs="0"/>
                <xsd:element ref="ns2:Original_Document" minOccurs="0"/>
                <xsd:element ref="ns2:Function" minOccurs="0"/>
                <xsd:element ref="ns2:Activity" minOccurs="0"/>
                <xsd:element ref="ns2:Subactivity" minOccurs="0"/>
                <xsd:element ref="ns2:Case" minOccurs="0"/>
                <xsd:element ref="ns2:FunctionGroup" minOccurs="0"/>
                <xsd:element ref="ns2:Project" minOccurs="0"/>
                <xsd:element ref="ns2:CategoryName" minOccurs="0"/>
                <xsd:element ref="ns2:CategoryValue" minOccurs="0"/>
                <xsd:element ref="ns2:Volu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PRA_Type" ma:index="2" nillable="true" ma:displayName="PRA Type" ma:default="Doc" ma:hidden="true" ma:internalName="PRAType">
      <xsd:simpleType>
        <xsd:restriction base="dms:Text"/>
      </xsd:simpleType>
    </xsd:element>
    <xsd:element name="Aggregation_Status" ma:index="3"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RecordID" ma:index="4" nillable="true" ma:displayName="RecordID" ma:hidden="true" ma:internalName="RecordID" ma:readOnly="true">
      <xsd:simpleType>
        <xsd:restriction base="dms:Text"/>
      </xsd:simpleType>
    </xsd:element>
    <xsd:element name="Read_Only_Status" ma:index="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6" nillable="true" ma:displayName="Authoritative Version" ma:default="0" ma:hidden="true" ma:internalName="AuthoritativeVersion">
      <xsd:simpleType>
        <xsd:restriction base="dms:Boolean"/>
      </xsd:simpleType>
    </xsd:element>
    <xsd:element name="PRA_Text_1" ma:index="7" nillable="true" ma:displayName="PRA Text 1" ma:hidden="true" ma:internalName="PraText1">
      <xsd:simpleType>
        <xsd:restriction base="dms:Text"/>
      </xsd:simpleType>
    </xsd:element>
    <xsd:element name="PRA_Text_2" ma:index="8" nillable="true" ma:displayName="PRA Text 2" ma:hidden="true" ma:internalName="PraText2">
      <xsd:simpleType>
        <xsd:restriction base="dms:Text"/>
      </xsd:simpleType>
    </xsd:element>
    <xsd:element name="PRA_Text_3" ma:index="9" nillable="true" ma:displayName="PRA Text 3" ma:hidden="true" ma:internalName="PraText3">
      <xsd:simpleType>
        <xsd:restriction base="dms:Text"/>
      </xsd:simpleType>
    </xsd:element>
    <xsd:element name="PRA_Text_4" ma:index="10" nillable="true" ma:displayName="PRA Text 4" ma:hidden="true" ma:internalName="PraText4">
      <xsd:simpleType>
        <xsd:restriction base="dms:Text"/>
      </xsd:simpleType>
    </xsd:element>
    <xsd:element name="PRA_Text_5" ma:index="11" nillable="true" ma:displayName="PRA Text 5" ma:hidden="true" ma:internalName="PraText5">
      <xsd:simpleType>
        <xsd:restriction base="dms:Text"/>
      </xsd:simpleType>
    </xsd:element>
    <xsd:element name="PRA_Date_1" ma:index="12" nillable="true" ma:displayName="PRA Date 1" ma:format="DateTime" ma:hidden="true" ma:internalName="PraDate1">
      <xsd:simpleType>
        <xsd:restriction base="dms:DateTime"/>
      </xsd:simpleType>
    </xsd:element>
    <xsd:element name="PRA_Date_2" ma:index="13" nillable="true" ma:displayName="PRA Date 2" ma:format="DateTime" ma:hidden="true" ma:internalName="PraDate2">
      <xsd:simpleType>
        <xsd:restriction base="dms:DateTime"/>
      </xsd:simpleType>
    </xsd:element>
    <xsd:element name="PRA_Date_3" ma:index="14" nillable="true" ma:displayName="PRA Date 3" ma:format="DateTime" ma:hidden="true" ma:internalName="PraDate3">
      <xsd:simpleType>
        <xsd:restriction base="dms:DateTime"/>
      </xsd:simpleType>
    </xsd:element>
    <xsd:element name="PRA_Date_Trigger" ma:index="15" nillable="true" ma:displayName="PRA Date Trigger" ma:format="DateTime" ma:hidden="true" ma:internalName="PraDateTrigger">
      <xsd:simpleType>
        <xsd:restriction base="dms:DateTime"/>
      </xsd:simpleType>
    </xsd:element>
    <xsd:element name="PRA_Date_Disposal" ma:index="16" nillable="true" ma:displayName="PRA Date Disposal" ma:format="DateTime" ma:hidden="true" ma:internalName="PraDateDisposal">
      <xsd:simpleType>
        <xsd:restriction base="dms:DateTime"/>
      </xsd:simpleType>
    </xsd:element>
    <xsd:element name="DocumentType" ma:index="17" ma:displayName="Document Type" ma:format="Dropdown" ma:internalName="DocumentType" ma:readOnly="false">
      <xsd:simpleType>
        <xsd:restriction base="dms:Choice">
          <xsd:enumeration value="Certificate"/>
          <xsd:enumeration value="Contract"/>
          <xsd:enumeration value="Correspondence"/>
          <xsd:enumeration value="Image - drawings, photos, etc"/>
          <xsd:enumeration value="Meeting – agenda, minutes"/>
          <xsd:enumeration value="Model – calculation"/>
          <xsd:enumeration value="Plan"/>
          <xsd:enumeration value="Policy - protocols, guidelines, procedures"/>
          <xsd:enumeration value="Presentation / Publication"/>
          <xsd:enumeration value="Quotes / Invoices"/>
          <xsd:enumeration value="Reference"/>
          <xsd:enumeration value="Report"/>
          <xsd:enumeration value="Request"/>
          <xsd:enumeration value="Schedule – register"/>
          <xsd:enumeration value="Specification"/>
          <xsd:enumeration value="Survey"/>
        </xsd:restriction>
      </xsd:simpleType>
    </xsd:element>
    <xsd:element name="Key_x0020_Words" ma:index="18" nillable="true" ma:displayName="Key Words" ma:format="Dropdown" ma:internalName="Key_x0020_Words">
      <xsd:simpleType>
        <xsd:union memberTypes="dms:Text">
          <xsd:simpleType>
            <xsd:restriction base="dms:Choice">
              <xsd:enumeration value="Contact Details"/>
              <xsd:enumeration value="Crown Storage"/>
              <xsd:enumeration value="Exec Monthly Reports"/>
              <xsd:enumeration value="Exec Retreat"/>
              <xsd:enumeration value="Expenses"/>
              <xsd:enumeration value="Human Resources"/>
              <xsd:enumeration value="Maps"/>
              <xsd:enumeration value="Meeting Schedules"/>
              <xsd:enumeration value="Signatures"/>
              <xsd:enumeration value="Staff Forums"/>
              <xsd:enumeration value="Strategic Pay"/>
              <xsd:enumeration value="Technology"/>
              <xsd:enumeration value="Training"/>
              <xsd:enumeration value="Travel"/>
              <xsd:enumeration value="Venue Info"/>
              <xsd:enumeration value="Work Plan"/>
            </xsd:restriction>
          </xsd:simpleType>
        </xsd:union>
      </xsd:simpleType>
    </xsd:element>
    <xsd:element name="Record_Type" ma:index="19" ma:displayName="Business Value" ma:default="Normal" ma:format="Dropdown" ma:internalName="RecordType">
      <xsd:simpleType>
        <xsd:restriction base="dms:Choice">
          <xsd:enumeration value="Housekeeping"/>
          <xsd:enumeration value="Long Term Value"/>
          <xsd:enumeration value="Superseded"/>
          <xsd:enumeration value="Normal"/>
          <xsd:enumeration value="Deleted"/>
        </xsd:restriction>
      </xsd:simpleType>
    </xsd:element>
    <xsd:element name="Related_People" ma:index="20" nillable="true" ma:displayName="Related People" ma:list="UserInfo"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rrative" ma:index="21" nillable="true" ma:displayName="Narrative" ma:internalName="Narrative">
      <xsd:simpleType>
        <xsd:restriction base="dms:Note">
          <xsd:maxLength value="255"/>
        </xsd:restriction>
      </xsd:simpleType>
    </xsd:element>
    <xsd:element name="Target_Audience" ma:index="25" nillable="true" ma:displayName="Target Audience" ma:default="Internal" ma:format="RadioButtons" ma:hidden="true" ma:internalName="TargetAudience">
      <xsd:simpleType>
        <xsd:union memberTypes="dms:Text">
          <xsd:simpleType>
            <xsd:restriction base="dms:Choice">
              <xsd:enumeration value="Internal"/>
              <xsd:enumeration value="External"/>
            </xsd:restriction>
          </xsd:simpleType>
        </xsd:union>
      </xsd:simpleType>
    </xsd:element>
    <xsd:element name="Original_Document" ma:index="28" nillable="true" ma:displayName="Original Document" ma:hidden="true" ma:internalName="OriginalDocument">
      <xsd:simpleType>
        <xsd:restriction base="dms:Text"/>
      </xsd:simpleType>
    </xsd:element>
    <xsd:element name="Function" ma:index="30" nillable="true" ma:displayName="Function" ma:default="Leadership" ma:hidden="true" ma:internalName="Function" ma:readOnly="false">
      <xsd:simpleType>
        <xsd:restriction base="dms:Text">
          <xsd:maxLength value="55"/>
        </xsd:restriction>
      </xsd:simpleType>
    </xsd:element>
    <xsd:element name="Activity" ma:index="31" nillable="true" ma:displayName="Activity" ma:default="CEO Administration" ma:hidden="true" ma:internalName="Activity" ma:readOnly="false">
      <xsd:simpleType>
        <xsd:restriction base="dms:Text">
          <xsd:maxLength value="55"/>
        </xsd:restriction>
      </xsd:simpleType>
    </xsd:element>
    <xsd:element name="Subactivity" ma:index="32" nillable="true" ma:displayName="Subactivity" ma:hidden="true" ma:internalName="Subactivity" ma:readOnly="false">
      <xsd:simpleType>
        <xsd:restriction base="dms:Text">
          <xsd:maxLength value="255"/>
        </xsd:restriction>
      </xsd:simpleType>
    </xsd:element>
    <xsd:element name="Case" ma:index="33" nillable="true" ma:displayName="Case" ma:hidden="true" ma:internalName="Case" ma:readOnly="false">
      <xsd:simpleType>
        <xsd:restriction base="dms:Text">
          <xsd:maxLength value="255"/>
        </xsd:restriction>
      </xsd:simpleType>
    </xsd:element>
    <xsd:element name="FunctionGroup" ma:index="34"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5" nillable="true" ma:displayName="Project" ma:hidden="true" ma:internalName="Project" ma:readOnly="false">
      <xsd:simpleType>
        <xsd:restriction base="dms:Text">
          <xsd:maxLength value="255"/>
        </xsd:restriction>
      </xsd:simpleType>
    </xsd:element>
    <xsd:element name="CategoryName" ma:index="36"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tegoryValue" ma:index="37"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Volume" ma:index="38"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e21cbe00-2104-4159-b9b9-bd54555d1bf2"/>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D5BCF4A-FC98-4569-BB77-4BA7D5444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Guidance for agencies</vt:lpstr>
      <vt:lpstr>Summary and sign-off</vt:lpstr>
      <vt:lpstr>Travel</vt:lpstr>
      <vt:lpstr>Hospitality</vt:lpstr>
      <vt:lpstr>All other expenses</vt:lpstr>
      <vt:lpstr>Gifts and benefits</vt:lpstr>
      <vt:lpstr>Sheet1</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Karina Thomson</cp:lastModifiedBy>
  <cp:revision/>
  <dcterms:created xsi:type="dcterms:W3CDTF">2010-10-17T20:59:02Z</dcterms:created>
  <dcterms:modified xsi:type="dcterms:W3CDTF">2021-07-29T02:41:37Z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0x010100AAAAAAAAAAAAAAAAAAAAAAAAAAAAAA02007CF3E92E6EE1AC4C8CC70CBEE89E7F35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-1382629976</vt:i4>
  </property>
  <property fmtid="{D5CDD505-2E9C-101B-9397-08002B2CF9AE}" pid="12" name="_NewReviewCycle">
    <vt:lpwstr/>
  </property>
  <property fmtid="{D5CDD505-2E9C-101B-9397-08002B2CF9AE}" pid="13" name="_EmailSubject">
    <vt:lpwstr>CE Expenses for next Board and to Martin for Website</vt:lpwstr>
  </property>
  <property fmtid="{D5CDD505-2E9C-101B-9397-08002B2CF9AE}" pid="14" name="_AuthorEmail">
    <vt:lpwstr>Karina.Thomson@bopdhb.govt.nz</vt:lpwstr>
  </property>
  <property fmtid="{D5CDD505-2E9C-101B-9397-08002B2CF9AE}" pid="15" name="_AuthorEmailDisplayName">
    <vt:lpwstr>Karina Thomson</vt:lpwstr>
  </property>
</Properties>
</file>